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autoCompressPictures="0"/>
  <bookViews>
    <workbookView xWindow="-15" yWindow="-15" windowWidth="14400" windowHeight="12855"/>
  </bookViews>
  <sheets>
    <sheet name="lower" sheetId="1" r:id="rId1"/>
    <sheet name="upper" sheetId="2" r:id="rId2"/>
    <sheet name="Sheet3" sheetId="3" r:id="rId3"/>
  </sheets>
  <calcPr calcId="145621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5" i="2" l="1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4" i="2"/>
  <c r="E3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3" i="2"/>
  <c r="E4" i="1"/>
  <c r="E6" i="1"/>
  <c r="E7" i="1"/>
  <c r="E8" i="1"/>
  <c r="E9" i="1"/>
  <c r="E14" i="1"/>
  <c r="E15" i="1"/>
  <c r="M3" i="2"/>
  <c r="C4" i="2" s="1"/>
  <c r="B18" i="2"/>
  <c r="B17" i="2"/>
  <c r="B16" i="2"/>
  <c r="B15" i="2"/>
  <c r="B14" i="2"/>
  <c r="B13" i="2"/>
  <c r="B12" i="2"/>
  <c r="B11" i="2"/>
  <c r="B10" i="2"/>
  <c r="B9" i="2"/>
  <c r="B8" i="2"/>
  <c r="B7" i="2"/>
  <c r="B6" i="2"/>
  <c r="B5" i="2"/>
  <c r="B4" i="2"/>
  <c r="B3" i="2"/>
  <c r="B4" i="1"/>
  <c r="B6" i="1"/>
  <c r="B7" i="1"/>
  <c r="B8" i="1"/>
  <c r="B9" i="1"/>
  <c r="B14" i="1"/>
  <c r="B15" i="1"/>
  <c r="M3" i="1"/>
  <c r="C6" i="1" s="1"/>
  <c r="C3" i="2" l="1"/>
  <c r="C15" i="2"/>
  <c r="C11" i="2"/>
  <c r="C7" i="2"/>
  <c r="D14" i="1"/>
  <c r="D3" i="2"/>
  <c r="D5" i="2"/>
  <c r="D7" i="2"/>
  <c r="D9" i="2"/>
  <c r="D11" i="2"/>
  <c r="D13" i="2"/>
  <c r="D15" i="2"/>
  <c r="D17" i="2"/>
  <c r="C18" i="2"/>
  <c r="C14" i="2"/>
  <c r="C10" i="2"/>
  <c r="C6" i="2"/>
  <c r="D4" i="1"/>
  <c r="C4" i="1"/>
  <c r="C14" i="1"/>
  <c r="C17" i="2"/>
  <c r="C13" i="2"/>
  <c r="C9" i="2"/>
  <c r="C5" i="2"/>
  <c r="C15" i="1"/>
  <c r="D7" i="1"/>
  <c r="C7" i="1"/>
  <c r="D6" i="1"/>
  <c r="D15" i="1"/>
  <c r="C8" i="1"/>
  <c r="C9" i="1"/>
  <c r="D8" i="1"/>
  <c r="D9" i="1"/>
  <c r="D4" i="2"/>
  <c r="D6" i="2"/>
  <c r="D8" i="2"/>
  <c r="D10" i="2"/>
  <c r="D12" i="2"/>
  <c r="D14" i="2"/>
  <c r="D16" i="2"/>
  <c r="D18" i="2"/>
  <c r="C16" i="2"/>
  <c r="C12" i="2"/>
  <c r="C8" i="2"/>
</calcChain>
</file>

<file path=xl/sharedStrings.xml><?xml version="1.0" encoding="utf-8"?>
<sst xmlns="http://schemas.openxmlformats.org/spreadsheetml/2006/main" count="66" uniqueCount="23">
  <si>
    <t>[SENSORS]</t>
  </si>
  <si>
    <t>#</t>
  </si>
  <si>
    <t>Number</t>
  </si>
  <si>
    <t>X</t>
  </si>
  <si>
    <t>Y</t>
  </si>
  <si>
    <t>Orientation (degree)</t>
  </si>
  <si>
    <t xml:space="preserve">Gain </t>
  </si>
  <si>
    <t>Mirror</t>
  </si>
  <si>
    <t>Raw Number</t>
  </si>
  <si>
    <t xml:space="preserve">Orientation </t>
  </si>
  <si>
    <t>Angle w.r.t. robot (radiant)</t>
  </si>
  <si>
    <t>x</t>
  </si>
  <si>
    <t>y</t>
  </si>
  <si>
    <t>triangle</t>
  </si>
  <si>
    <t>prese da Matlab (centri dei triangoli)</t>
  </si>
  <si>
    <t xml:space="preserve">          Angle w.r.t. robot (degree)</t>
  </si>
  <si>
    <t>angolo e posizione nella GUI</t>
  </si>
  <si>
    <t>parametri da mettere negli INI</t>
  </si>
  <si>
    <t>X Offset</t>
  </si>
  <si>
    <t>numero del triangolo nella figura qui sotto</t>
  </si>
  <si>
    <t>Y Offset</t>
  </si>
  <si>
    <t>Triangle number Offset</t>
  </si>
  <si>
    <t>Vertical mirror (no=0, yes=1)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</si>
</sst>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"/>
  </numFmts>
  <fonts count="8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1"/>
      <color theme="11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CC99"/>
      </patternFill>
    </fill>
    <fill>
      <patternFill patternType="solid">
        <fgColor rgb="FFA5A5A5"/>
      </patternFill>
    </fill>
  </fills>
  <borders count="3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7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1" applyNumberFormat="0" applyAlignment="0" applyProtection="0"/>
    <xf numFmtId="0" fontId="4" fillId="5" borderId="2" applyNumberFormat="0" applyAlignment="0" applyProtection="0"/>
    <xf numFmtId="0" fontId="5" fillId="0" borderId="0" applyNumberFormat="0" applyFill="0" applyBorder="0" applyAlignment="0" applyProtection="0"/>
    <xf numFmtId="0" fontId="6" fillId="0" borderId="0" applyNumberFormat="0" applyFill="0" applyBorder="0" applyAlignment="0" applyProtection="0"/>
  </cellStyleXfs>
  <cellXfs count="13">
    <xf numFmtId="0" fontId="0" fillId="0" borderId="0" xfId="0"/>
    <xf numFmtId="0" fontId="2" fillId="3" borderId="0" xfId="2" applyAlignment="1">
      <alignment horizontal="center"/>
    </xf>
    <xf numFmtId="0" fontId="0" fillId="0" borderId="0" xfId="0" applyAlignment="1">
      <alignment horizontal="center"/>
    </xf>
    <xf numFmtId="1" fontId="2" fillId="3" borderId="0" xfId="2" applyNumberFormat="1" applyAlignment="1">
      <alignment horizontal="center"/>
    </xf>
    <xf numFmtId="0" fontId="3" fillId="4" borderId="1" xfId="3" applyAlignment="1">
      <alignment horizontal="center"/>
    </xf>
    <xf numFmtId="0" fontId="3" fillId="4" borderId="1" xfId="3"/>
    <xf numFmtId="0" fontId="1" fillId="2" borderId="0" xfId="1"/>
    <xf numFmtId="0" fontId="1" fillId="2" borderId="0" xfId="1" applyAlignment="1">
      <alignment horizontal="center"/>
    </xf>
    <xf numFmtId="0" fontId="2" fillId="3" borderId="0" xfId="2"/>
    <xf numFmtId="0" fontId="4" fillId="5" borderId="2" xfId="4"/>
    <xf numFmtId="164" fontId="3" fillId="4" borderId="1" xfId="3" applyNumberFormat="1" applyAlignment="1"/>
    <xf numFmtId="0" fontId="4" fillId="5" borderId="2" xfId="4" applyAlignment="1"/>
    <xf numFmtId="0" fontId="7" fillId="0" borderId="0" xfId="0" applyFont="1"/>
  </cellXfs>
  <cellStyles count="7">
    <cellStyle name="Bad" xfId="2" builtinId="27"/>
    <cellStyle name="Check Cell" xfId="4" builtinId="23"/>
    <cellStyle name="Followed Hyperlink" xfId="6" builtinId="9" hidden="1"/>
    <cellStyle name="Good" xfId="1" builtinId="26"/>
    <cellStyle name="Hyperlink" xfId="5" builtinId="8" hidden="1"/>
    <cellStyle name="Input" xfId="3" builtinId="20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31376</xdr:colOff>
      <xdr:row>19</xdr:row>
      <xdr:rowOff>17370</xdr:rowOff>
    </xdr:from>
    <xdr:to>
      <xdr:col>12</xdr:col>
      <xdr:colOff>1869701</xdr:colOff>
      <xdr:row>41</xdr:row>
      <xdr:rowOff>1</xdr:rowOff>
    </xdr:to>
    <xdr:pic>
      <xdr:nvPicPr>
        <xdr:cNvPr id="2" name="Picture 1" descr="Octagon.bmp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410200" y="3931958"/>
          <a:ext cx="5114178" cy="3927102"/>
        </a:xfrm>
        <a:prstGeom prst="rect">
          <a:avLst/>
        </a:prstGeom>
      </xdr:spPr>
    </xdr:pic>
    <xdr:clientData/>
  </xdr:twoCellAnchor>
  <xdr:twoCellAnchor>
    <xdr:from>
      <xdr:col>8</xdr:col>
      <xdr:colOff>625898</xdr:colOff>
      <xdr:row>24</xdr:row>
      <xdr:rowOff>5921</xdr:rowOff>
    </xdr:from>
    <xdr:to>
      <xdr:col>12</xdr:col>
      <xdr:colOff>834742</xdr:colOff>
      <xdr:row>41</xdr:row>
      <xdr:rowOff>35156</xdr:rowOff>
    </xdr:to>
    <xdr:sp macro="" textlink="">
      <xdr:nvSpPr>
        <xdr:cNvPr id="3" name="Freeform 2"/>
        <xdr:cNvSpPr/>
      </xdr:nvSpPr>
      <xdr:spPr>
        <a:xfrm>
          <a:off x="6004722" y="4816980"/>
          <a:ext cx="3226961" cy="3077235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2917233" h="3217113">
              <a:moveTo>
                <a:pt x="1182978" y="2133213"/>
              </a:moveTo>
              <a:lnTo>
                <a:pt x="1741392" y="1100320"/>
              </a:lnTo>
              <a:lnTo>
                <a:pt x="591895" y="1128790"/>
              </a:lnTo>
              <a:cubicBezTo>
                <a:pt x="360440" y="978216"/>
                <a:pt x="37192" y="188825"/>
                <a:pt x="1476" y="40670"/>
              </a:cubicBezTo>
              <a:cubicBezTo>
                <a:pt x="-61255" y="126821"/>
                <a:pt x="1895188" y="-95950"/>
                <a:pt x="2322617" y="52423"/>
              </a:cubicBezTo>
              <a:lnTo>
                <a:pt x="2917233" y="1087113"/>
              </a:lnTo>
              <a:lnTo>
                <a:pt x="2872723" y="1215758"/>
              </a:lnTo>
              <a:lnTo>
                <a:pt x="1778868" y="3217113"/>
              </a:lnTo>
              <a:lnTo>
                <a:pt x="1182978" y="2133213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  <xdr:twoCellAnchor editAs="oneCell">
    <xdr:from>
      <xdr:col>0</xdr:col>
      <xdr:colOff>104588</xdr:colOff>
      <xdr:row>18</xdr:row>
      <xdr:rowOff>164353</xdr:rowOff>
    </xdr:from>
    <xdr:to>
      <xdr:col>6</xdr:col>
      <xdr:colOff>585964</xdr:colOff>
      <xdr:row>41</xdr:row>
      <xdr:rowOff>1538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88" y="3884706"/>
          <a:ext cx="5144517" cy="3975891"/>
        </a:xfrm>
        <a:prstGeom prst="rect">
          <a:avLst/>
        </a:prstGeom>
      </xdr:spPr>
    </xdr:pic>
    <xdr:clientData/>
  </xdr:twoCellAnchor>
  <xdr:twoCellAnchor>
    <xdr:from>
      <xdr:col>1</xdr:col>
      <xdr:colOff>46181</xdr:colOff>
      <xdr:row>24</xdr:row>
      <xdr:rowOff>23850</xdr:rowOff>
    </xdr:from>
    <xdr:to>
      <xdr:col>5</xdr:col>
      <xdr:colOff>44824</xdr:colOff>
      <xdr:row>41</xdr:row>
      <xdr:rowOff>53085</xdr:rowOff>
    </xdr:to>
    <xdr:sp macro="" textlink="">
      <xdr:nvSpPr>
        <xdr:cNvPr id="6" name="Freeform 5"/>
        <xdr:cNvSpPr/>
      </xdr:nvSpPr>
      <xdr:spPr>
        <a:xfrm>
          <a:off x="718534" y="4834909"/>
          <a:ext cx="3240878" cy="3077235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2917233" h="3217113">
              <a:moveTo>
                <a:pt x="1182978" y="2133213"/>
              </a:moveTo>
              <a:lnTo>
                <a:pt x="1741392" y="1100320"/>
              </a:lnTo>
              <a:lnTo>
                <a:pt x="591895" y="1128790"/>
              </a:lnTo>
              <a:cubicBezTo>
                <a:pt x="360440" y="978216"/>
                <a:pt x="37192" y="188825"/>
                <a:pt x="1476" y="40670"/>
              </a:cubicBezTo>
              <a:cubicBezTo>
                <a:pt x="-61255" y="126821"/>
                <a:pt x="1895188" y="-95950"/>
                <a:pt x="2322617" y="52423"/>
              </a:cubicBezTo>
              <a:lnTo>
                <a:pt x="2917233" y="1087113"/>
              </a:lnTo>
              <a:lnTo>
                <a:pt x="2872723" y="1215758"/>
              </a:lnTo>
              <a:lnTo>
                <a:pt x="1778868" y="3217113"/>
              </a:lnTo>
              <a:lnTo>
                <a:pt x="1182978" y="2133213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31376</xdr:colOff>
      <xdr:row>19</xdr:row>
      <xdr:rowOff>17370</xdr:rowOff>
    </xdr:from>
    <xdr:to>
      <xdr:col>12</xdr:col>
      <xdr:colOff>2070100</xdr:colOff>
      <xdr:row>41</xdr:row>
      <xdr:rowOff>1</xdr:rowOff>
    </xdr:to>
    <xdr:pic>
      <xdr:nvPicPr>
        <xdr:cNvPr id="2" name="Picture 1" descr="Octagon.bmp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238376" y="3827370"/>
          <a:ext cx="5061324" cy="3894231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104588</xdr:colOff>
      <xdr:row>18</xdr:row>
      <xdr:rowOff>164353</xdr:rowOff>
    </xdr:from>
    <xdr:to>
      <xdr:col>7</xdr:col>
      <xdr:colOff>293863</xdr:colOff>
      <xdr:row>40</xdr:row>
      <xdr:rowOff>166638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88" y="3783853"/>
          <a:ext cx="5149746" cy="3939285"/>
        </a:xfrm>
        <a:prstGeom prst="rect">
          <a:avLst/>
        </a:prstGeom>
      </xdr:spPr>
    </xdr:pic>
    <xdr:clientData/>
  </xdr:twoCellAnchor>
  <xdr:twoCellAnchor>
    <xdr:from>
      <xdr:col>1</xdr:col>
      <xdr:colOff>47048</xdr:colOff>
      <xdr:row>18</xdr:row>
      <xdr:rowOff>188428</xdr:rowOff>
    </xdr:from>
    <xdr:to>
      <xdr:col>6</xdr:col>
      <xdr:colOff>10369</xdr:colOff>
      <xdr:row>40</xdr:row>
      <xdr:rowOff>172613</xdr:rowOff>
    </xdr:to>
    <xdr:sp macro="" textlink="">
      <xdr:nvSpPr>
        <xdr:cNvPr id="5" name="Freeform 4"/>
        <xdr:cNvSpPr/>
      </xdr:nvSpPr>
      <xdr:spPr>
        <a:xfrm>
          <a:off x="749283" y="3908781"/>
          <a:ext cx="3310145" cy="3943597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  <a:gd name="connsiteX0" fmla="*/ 1182968 w 2917223"/>
            <a:gd name="connsiteY0" fmla="*/ 2133213 h 3217113"/>
            <a:gd name="connsiteX1" fmla="*/ 1741382 w 2917223"/>
            <a:gd name="connsiteY1" fmla="*/ 1100320 h 3217113"/>
            <a:gd name="connsiteX2" fmla="*/ 591885 w 2917223"/>
            <a:gd name="connsiteY2" fmla="*/ 1128790 h 3217113"/>
            <a:gd name="connsiteX3" fmla="*/ 1466 w 2917223"/>
            <a:gd name="connsiteY3" fmla="*/ 40670 h 3217113"/>
            <a:gd name="connsiteX4" fmla="*/ 2335793 w 2917223"/>
            <a:gd name="connsiteY4" fmla="*/ 52423 h 3217113"/>
            <a:gd name="connsiteX5" fmla="*/ 2917223 w 2917223"/>
            <a:gd name="connsiteY5" fmla="*/ 1087113 h 3217113"/>
            <a:gd name="connsiteX6" fmla="*/ 2872713 w 2917223"/>
            <a:gd name="connsiteY6" fmla="*/ 1215758 h 3217113"/>
            <a:gd name="connsiteX7" fmla="*/ 1778858 w 2917223"/>
            <a:gd name="connsiteY7" fmla="*/ 3217113 h 3217113"/>
            <a:gd name="connsiteX8" fmla="*/ 1182968 w 2917223"/>
            <a:gd name="connsiteY8" fmla="*/ 2133213 h 3217113"/>
            <a:gd name="connsiteX0" fmla="*/ 1183048 w 2917303"/>
            <a:gd name="connsiteY0" fmla="*/ 2242728 h 3326628"/>
            <a:gd name="connsiteX1" fmla="*/ 1741462 w 2917303"/>
            <a:gd name="connsiteY1" fmla="*/ 1209835 h 3326628"/>
            <a:gd name="connsiteX2" fmla="*/ 591965 w 2917303"/>
            <a:gd name="connsiteY2" fmla="*/ 1238305 h 3326628"/>
            <a:gd name="connsiteX3" fmla="*/ 1546 w 2917303"/>
            <a:gd name="connsiteY3" fmla="*/ 150185 h 3326628"/>
            <a:gd name="connsiteX4" fmla="*/ 2335873 w 2917303"/>
            <a:gd name="connsiteY4" fmla="*/ 161938 h 3326628"/>
            <a:gd name="connsiteX5" fmla="*/ 2917303 w 2917303"/>
            <a:gd name="connsiteY5" fmla="*/ 1196628 h 3326628"/>
            <a:gd name="connsiteX6" fmla="*/ 2872793 w 2917303"/>
            <a:gd name="connsiteY6" fmla="*/ 1325273 h 3326628"/>
            <a:gd name="connsiteX7" fmla="*/ 1778938 w 2917303"/>
            <a:gd name="connsiteY7" fmla="*/ 3326628 h 3326628"/>
            <a:gd name="connsiteX8" fmla="*/ 1183048 w 2917303"/>
            <a:gd name="connsiteY8" fmla="*/ 2242728 h 3326628"/>
            <a:gd name="connsiteX0" fmla="*/ 1181502 w 2915757"/>
            <a:gd name="connsiteY0" fmla="*/ 2092585 h 3176485"/>
            <a:gd name="connsiteX1" fmla="*/ 1739916 w 2915757"/>
            <a:gd name="connsiteY1" fmla="*/ 1059692 h 3176485"/>
            <a:gd name="connsiteX2" fmla="*/ 590419 w 2915757"/>
            <a:gd name="connsiteY2" fmla="*/ 1088162 h 3176485"/>
            <a:gd name="connsiteX3" fmla="*/ 0 w 2915757"/>
            <a:gd name="connsiteY3" fmla="*/ 42 h 3176485"/>
            <a:gd name="connsiteX4" fmla="*/ 2915757 w 2915757"/>
            <a:gd name="connsiteY4" fmla="*/ 1046485 h 3176485"/>
            <a:gd name="connsiteX5" fmla="*/ 2871247 w 2915757"/>
            <a:gd name="connsiteY5" fmla="*/ 1175130 h 3176485"/>
            <a:gd name="connsiteX6" fmla="*/ 1777392 w 2915757"/>
            <a:gd name="connsiteY6" fmla="*/ 3176485 h 3176485"/>
            <a:gd name="connsiteX7" fmla="*/ 1181502 w 2915757"/>
            <a:gd name="connsiteY7" fmla="*/ 2092585 h 3176485"/>
            <a:gd name="connsiteX0" fmla="*/ 610224 w 2344479"/>
            <a:gd name="connsiteY0" fmla="*/ 2061346 h 3145246"/>
            <a:gd name="connsiteX1" fmla="*/ 1168638 w 2344479"/>
            <a:gd name="connsiteY1" fmla="*/ 1028453 h 3145246"/>
            <a:gd name="connsiteX2" fmla="*/ 19141 w 2344479"/>
            <a:gd name="connsiteY2" fmla="*/ 1056923 h 3145246"/>
            <a:gd name="connsiteX3" fmla="*/ 1696810 w 2344479"/>
            <a:gd name="connsiteY3" fmla="*/ 44 h 3145246"/>
            <a:gd name="connsiteX4" fmla="*/ 2344479 w 2344479"/>
            <a:gd name="connsiteY4" fmla="*/ 1015246 h 3145246"/>
            <a:gd name="connsiteX5" fmla="*/ 2299969 w 2344479"/>
            <a:gd name="connsiteY5" fmla="*/ 1143891 h 3145246"/>
            <a:gd name="connsiteX6" fmla="*/ 1206114 w 2344479"/>
            <a:gd name="connsiteY6" fmla="*/ 3145246 h 3145246"/>
            <a:gd name="connsiteX7" fmla="*/ 610224 w 2344479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63220"/>
            <a:gd name="connsiteY0" fmla="*/ 2061369 h 3145269"/>
            <a:gd name="connsiteX1" fmla="*/ 1149497 w 2363220"/>
            <a:gd name="connsiteY1" fmla="*/ 1028476 h 3145269"/>
            <a:gd name="connsiteX2" fmla="*/ 0 w 2363220"/>
            <a:gd name="connsiteY2" fmla="*/ 1056946 h 3145269"/>
            <a:gd name="connsiteX3" fmla="*/ 1677669 w 2363220"/>
            <a:gd name="connsiteY3" fmla="*/ 67 h 3145269"/>
            <a:gd name="connsiteX4" fmla="*/ 2325338 w 2363220"/>
            <a:gd name="connsiteY4" fmla="*/ 1015269 h 3145269"/>
            <a:gd name="connsiteX5" fmla="*/ 2280828 w 2363220"/>
            <a:gd name="connsiteY5" fmla="*/ 1143914 h 3145269"/>
            <a:gd name="connsiteX6" fmla="*/ 1186973 w 2363220"/>
            <a:gd name="connsiteY6" fmla="*/ 3145269 h 3145269"/>
            <a:gd name="connsiteX7" fmla="*/ 591083 w 2363220"/>
            <a:gd name="connsiteY7" fmla="*/ 2061369 h 3145269"/>
            <a:gd name="connsiteX0" fmla="*/ 591083 w 2462956"/>
            <a:gd name="connsiteY0" fmla="*/ 2235320 h 3319220"/>
            <a:gd name="connsiteX1" fmla="*/ 1149497 w 2462956"/>
            <a:gd name="connsiteY1" fmla="*/ 1202427 h 3319220"/>
            <a:gd name="connsiteX2" fmla="*/ 0 w 2462956"/>
            <a:gd name="connsiteY2" fmla="*/ 1230897 h 3319220"/>
            <a:gd name="connsiteX3" fmla="*/ 1677669 w 2462956"/>
            <a:gd name="connsiteY3" fmla="*/ 174018 h 3319220"/>
            <a:gd name="connsiteX4" fmla="*/ 2430830 w 2462956"/>
            <a:gd name="connsiteY4" fmla="*/ 236379 h 3319220"/>
            <a:gd name="connsiteX5" fmla="*/ 2280828 w 2462956"/>
            <a:gd name="connsiteY5" fmla="*/ 1317865 h 3319220"/>
            <a:gd name="connsiteX6" fmla="*/ 1186973 w 2462956"/>
            <a:gd name="connsiteY6" fmla="*/ 3319220 h 3319220"/>
            <a:gd name="connsiteX7" fmla="*/ 591083 w 2462956"/>
            <a:gd name="connsiteY7" fmla="*/ 2235320 h 3319220"/>
            <a:gd name="connsiteX0" fmla="*/ 591083 w 2433089"/>
            <a:gd name="connsiteY0" fmla="*/ 2072395 h 3156295"/>
            <a:gd name="connsiteX1" fmla="*/ 1149497 w 2433089"/>
            <a:gd name="connsiteY1" fmla="*/ 1039502 h 3156295"/>
            <a:gd name="connsiteX2" fmla="*/ 0 w 2433089"/>
            <a:gd name="connsiteY2" fmla="*/ 1067972 h 3156295"/>
            <a:gd name="connsiteX3" fmla="*/ 1677669 w 2433089"/>
            <a:gd name="connsiteY3" fmla="*/ 11093 h 3156295"/>
            <a:gd name="connsiteX4" fmla="*/ 2430830 w 2433089"/>
            <a:gd name="connsiteY4" fmla="*/ 73454 h 3156295"/>
            <a:gd name="connsiteX5" fmla="*/ 2280828 w 2433089"/>
            <a:gd name="connsiteY5" fmla="*/ 1154940 h 3156295"/>
            <a:gd name="connsiteX6" fmla="*/ 1186973 w 2433089"/>
            <a:gd name="connsiteY6" fmla="*/ 3156295 h 3156295"/>
            <a:gd name="connsiteX7" fmla="*/ 591083 w 2433089"/>
            <a:gd name="connsiteY7" fmla="*/ 2072395 h 3156295"/>
            <a:gd name="connsiteX0" fmla="*/ 591083 w 2452707"/>
            <a:gd name="connsiteY0" fmla="*/ 3029815 h 4113715"/>
            <a:gd name="connsiteX1" fmla="*/ 1149497 w 2452707"/>
            <a:gd name="connsiteY1" fmla="*/ 1996922 h 4113715"/>
            <a:gd name="connsiteX2" fmla="*/ 0 w 2452707"/>
            <a:gd name="connsiteY2" fmla="*/ 2025392 h 4113715"/>
            <a:gd name="connsiteX3" fmla="*/ 2191945 w 2452707"/>
            <a:gd name="connsiteY3" fmla="*/ 52 h 4113715"/>
            <a:gd name="connsiteX4" fmla="*/ 2430830 w 2452707"/>
            <a:gd name="connsiteY4" fmla="*/ 1030874 h 4113715"/>
            <a:gd name="connsiteX5" fmla="*/ 2280828 w 2452707"/>
            <a:gd name="connsiteY5" fmla="*/ 2112360 h 4113715"/>
            <a:gd name="connsiteX6" fmla="*/ 1186973 w 2452707"/>
            <a:gd name="connsiteY6" fmla="*/ 4113715 h 4113715"/>
            <a:gd name="connsiteX7" fmla="*/ 591083 w 2452707"/>
            <a:gd name="connsiteY7" fmla="*/ 3029815 h 4113715"/>
            <a:gd name="connsiteX0" fmla="*/ 591083 w 2288776"/>
            <a:gd name="connsiteY0" fmla="*/ 3029820 h 4113720"/>
            <a:gd name="connsiteX1" fmla="*/ 1149497 w 2288776"/>
            <a:gd name="connsiteY1" fmla="*/ 1996927 h 4113720"/>
            <a:gd name="connsiteX2" fmla="*/ 0 w 2288776"/>
            <a:gd name="connsiteY2" fmla="*/ 2025397 h 4113720"/>
            <a:gd name="connsiteX3" fmla="*/ 2191945 w 2288776"/>
            <a:gd name="connsiteY3" fmla="*/ 57 h 4113720"/>
            <a:gd name="connsiteX4" fmla="*/ 1692383 w 2288776"/>
            <a:gd name="connsiteY4" fmla="*/ 968397 h 4113720"/>
            <a:gd name="connsiteX5" fmla="*/ 2280828 w 2288776"/>
            <a:gd name="connsiteY5" fmla="*/ 2112365 h 4113720"/>
            <a:gd name="connsiteX6" fmla="*/ 1186973 w 2288776"/>
            <a:gd name="connsiteY6" fmla="*/ 4113720 h 4113720"/>
            <a:gd name="connsiteX7" fmla="*/ 591083 w 2288776"/>
            <a:gd name="connsiteY7" fmla="*/ 3029820 h 4113720"/>
            <a:gd name="connsiteX0" fmla="*/ 591083 w 2288776"/>
            <a:gd name="connsiteY0" fmla="*/ 3032288 h 4116188"/>
            <a:gd name="connsiteX1" fmla="*/ 1149497 w 2288776"/>
            <a:gd name="connsiteY1" fmla="*/ 1999395 h 4116188"/>
            <a:gd name="connsiteX2" fmla="*/ 0 w 2288776"/>
            <a:gd name="connsiteY2" fmla="*/ 2027865 h 4116188"/>
            <a:gd name="connsiteX3" fmla="*/ 1200279 w 2288776"/>
            <a:gd name="connsiteY3" fmla="*/ 733556 h 4116188"/>
            <a:gd name="connsiteX4" fmla="*/ 2191945 w 2288776"/>
            <a:gd name="connsiteY4" fmla="*/ 2525 h 4116188"/>
            <a:gd name="connsiteX5" fmla="*/ 1692383 w 2288776"/>
            <a:gd name="connsiteY5" fmla="*/ 970865 h 4116188"/>
            <a:gd name="connsiteX6" fmla="*/ 2280828 w 2288776"/>
            <a:gd name="connsiteY6" fmla="*/ 2114833 h 4116188"/>
            <a:gd name="connsiteX7" fmla="*/ 1186973 w 2288776"/>
            <a:gd name="connsiteY7" fmla="*/ 4116188 h 4116188"/>
            <a:gd name="connsiteX8" fmla="*/ 591083 w 2288776"/>
            <a:gd name="connsiteY8" fmla="*/ 3032288 h 4116188"/>
            <a:gd name="connsiteX0" fmla="*/ 741598 w 2439291"/>
            <a:gd name="connsiteY0" fmla="*/ 3180131 h 4264031"/>
            <a:gd name="connsiteX1" fmla="*/ 1300012 w 2439291"/>
            <a:gd name="connsiteY1" fmla="*/ 2147238 h 4264031"/>
            <a:gd name="connsiteX2" fmla="*/ 150515 w 2439291"/>
            <a:gd name="connsiteY2" fmla="*/ 2175708 h 4264031"/>
            <a:gd name="connsiteX3" fmla="*/ 164003 w 2439291"/>
            <a:gd name="connsiteY3" fmla="*/ 162864 h 4264031"/>
            <a:gd name="connsiteX4" fmla="*/ 2342460 w 2439291"/>
            <a:gd name="connsiteY4" fmla="*/ 150368 h 4264031"/>
            <a:gd name="connsiteX5" fmla="*/ 1842898 w 2439291"/>
            <a:gd name="connsiteY5" fmla="*/ 1118708 h 4264031"/>
            <a:gd name="connsiteX6" fmla="*/ 2431343 w 2439291"/>
            <a:gd name="connsiteY6" fmla="*/ 2262676 h 4264031"/>
            <a:gd name="connsiteX7" fmla="*/ 1337488 w 2439291"/>
            <a:gd name="connsiteY7" fmla="*/ 4264031 h 4264031"/>
            <a:gd name="connsiteX8" fmla="*/ 741598 w 2439291"/>
            <a:gd name="connsiteY8" fmla="*/ 3180131 h 4264031"/>
            <a:gd name="connsiteX0" fmla="*/ 809932 w 2507625"/>
            <a:gd name="connsiteY0" fmla="*/ 3101437 h 4185337"/>
            <a:gd name="connsiteX1" fmla="*/ 1368346 w 2507625"/>
            <a:gd name="connsiteY1" fmla="*/ 2068544 h 4185337"/>
            <a:gd name="connsiteX2" fmla="*/ 218849 w 2507625"/>
            <a:gd name="connsiteY2" fmla="*/ 2097014 h 4185337"/>
            <a:gd name="connsiteX3" fmla="*/ 60913 w 2507625"/>
            <a:gd name="connsiteY3" fmla="*/ 1021392 h 4185337"/>
            <a:gd name="connsiteX4" fmla="*/ 232337 w 2507625"/>
            <a:gd name="connsiteY4" fmla="*/ 84170 h 4185337"/>
            <a:gd name="connsiteX5" fmla="*/ 2410794 w 2507625"/>
            <a:gd name="connsiteY5" fmla="*/ 71674 h 4185337"/>
            <a:gd name="connsiteX6" fmla="*/ 1911232 w 2507625"/>
            <a:gd name="connsiteY6" fmla="*/ 1040014 h 4185337"/>
            <a:gd name="connsiteX7" fmla="*/ 2499677 w 2507625"/>
            <a:gd name="connsiteY7" fmla="*/ 2183982 h 4185337"/>
            <a:gd name="connsiteX8" fmla="*/ 1405822 w 2507625"/>
            <a:gd name="connsiteY8" fmla="*/ 4185337 h 4185337"/>
            <a:gd name="connsiteX9" fmla="*/ 809932 w 2507625"/>
            <a:gd name="connsiteY9" fmla="*/ 3101437 h 4185337"/>
            <a:gd name="connsiteX0" fmla="*/ 1157812 w 2855505"/>
            <a:gd name="connsiteY0" fmla="*/ 3101437 h 4185337"/>
            <a:gd name="connsiteX1" fmla="*/ 1716226 w 2855505"/>
            <a:gd name="connsiteY1" fmla="*/ 2068544 h 4185337"/>
            <a:gd name="connsiteX2" fmla="*/ 566729 w 2855505"/>
            <a:gd name="connsiteY2" fmla="*/ 2097014 h 4185337"/>
            <a:gd name="connsiteX3" fmla="*/ 10 w 2855505"/>
            <a:gd name="connsiteY3" fmla="*/ 1037012 h 4185337"/>
            <a:gd name="connsiteX4" fmla="*/ 580217 w 2855505"/>
            <a:gd name="connsiteY4" fmla="*/ 84170 h 4185337"/>
            <a:gd name="connsiteX5" fmla="*/ 2758674 w 2855505"/>
            <a:gd name="connsiteY5" fmla="*/ 71674 h 4185337"/>
            <a:gd name="connsiteX6" fmla="*/ 2259112 w 2855505"/>
            <a:gd name="connsiteY6" fmla="*/ 1040014 h 4185337"/>
            <a:gd name="connsiteX7" fmla="*/ 2847557 w 2855505"/>
            <a:gd name="connsiteY7" fmla="*/ 2183982 h 4185337"/>
            <a:gd name="connsiteX8" fmla="*/ 1753702 w 2855505"/>
            <a:gd name="connsiteY8" fmla="*/ 4185337 h 4185337"/>
            <a:gd name="connsiteX9" fmla="*/ 1157812 w 2855505"/>
            <a:gd name="connsiteY9" fmla="*/ 3101437 h 4185337"/>
            <a:gd name="connsiteX0" fmla="*/ 1182211 w 2879904"/>
            <a:gd name="connsiteY0" fmla="*/ 3101437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1182211 w 2879904"/>
            <a:gd name="connsiteY9" fmla="*/ 3101437 h 4185337"/>
            <a:gd name="connsiteX0" fmla="*/ 536069 w 2879904"/>
            <a:gd name="connsiteY0" fmla="*/ 4101138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536069 w 2879904"/>
            <a:gd name="connsiteY9" fmla="*/ 4101138 h 4185337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3006192"/>
            <a:gd name="connsiteY0" fmla="*/ 4101138 h 4122855"/>
            <a:gd name="connsiteX1" fmla="*/ 0 w 3006192"/>
            <a:gd name="connsiteY1" fmla="*/ 3083865 h 4122855"/>
            <a:gd name="connsiteX2" fmla="*/ 591128 w 3006192"/>
            <a:gd name="connsiteY2" fmla="*/ 2097014 h 4122855"/>
            <a:gd name="connsiteX3" fmla="*/ 24409 w 3006192"/>
            <a:gd name="connsiteY3" fmla="*/ 1037012 h 4122855"/>
            <a:gd name="connsiteX4" fmla="*/ 604616 w 3006192"/>
            <a:gd name="connsiteY4" fmla="*/ 84170 h 4122855"/>
            <a:gd name="connsiteX5" fmla="*/ 2783073 w 3006192"/>
            <a:gd name="connsiteY5" fmla="*/ 71674 h 4122855"/>
            <a:gd name="connsiteX6" fmla="*/ 2283511 w 3006192"/>
            <a:gd name="connsiteY6" fmla="*/ 1040014 h 4122855"/>
            <a:gd name="connsiteX7" fmla="*/ 2871956 w 3006192"/>
            <a:gd name="connsiteY7" fmla="*/ 2183982 h 4122855"/>
            <a:gd name="connsiteX8" fmla="*/ 2846334 w 3006192"/>
            <a:gd name="connsiteY8" fmla="*/ 3052037 h 4122855"/>
            <a:gd name="connsiteX9" fmla="*/ 2833026 w 3006192"/>
            <a:gd name="connsiteY9" fmla="*/ 4122855 h 4122855"/>
            <a:gd name="connsiteX10" fmla="*/ 536069 w 3006192"/>
            <a:gd name="connsiteY10" fmla="*/ 4101138 h 4122855"/>
            <a:gd name="connsiteX0" fmla="*/ 536069 w 2921418"/>
            <a:gd name="connsiteY0" fmla="*/ 4101138 h 4122855"/>
            <a:gd name="connsiteX1" fmla="*/ 0 w 2921418"/>
            <a:gd name="connsiteY1" fmla="*/ 3083865 h 4122855"/>
            <a:gd name="connsiteX2" fmla="*/ 591128 w 2921418"/>
            <a:gd name="connsiteY2" fmla="*/ 2097014 h 4122855"/>
            <a:gd name="connsiteX3" fmla="*/ 24409 w 2921418"/>
            <a:gd name="connsiteY3" fmla="*/ 1037012 h 4122855"/>
            <a:gd name="connsiteX4" fmla="*/ 604616 w 2921418"/>
            <a:gd name="connsiteY4" fmla="*/ 84170 h 4122855"/>
            <a:gd name="connsiteX5" fmla="*/ 2783073 w 2921418"/>
            <a:gd name="connsiteY5" fmla="*/ 71674 h 4122855"/>
            <a:gd name="connsiteX6" fmla="*/ 2283511 w 2921418"/>
            <a:gd name="connsiteY6" fmla="*/ 1040014 h 4122855"/>
            <a:gd name="connsiteX7" fmla="*/ 2871956 w 2921418"/>
            <a:gd name="connsiteY7" fmla="*/ 2183982 h 4122855"/>
            <a:gd name="connsiteX8" fmla="*/ 2226566 w 2921418"/>
            <a:gd name="connsiteY8" fmla="*/ 3036417 h 4122855"/>
            <a:gd name="connsiteX9" fmla="*/ 2833026 w 2921418"/>
            <a:gd name="connsiteY9" fmla="*/ 4122855 h 4122855"/>
            <a:gd name="connsiteX10" fmla="*/ 536069 w 2921418"/>
            <a:gd name="connsiteY10" fmla="*/ 4101138 h 41228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</a:cxnLst>
          <a:rect l="l" t="t" r="r" b="b"/>
          <a:pathLst>
            <a:path w="2921418" h="4122855">
              <a:moveTo>
                <a:pt x="536069" y="4101138"/>
              </a:moveTo>
              <a:lnTo>
                <a:pt x="0" y="3083865"/>
              </a:lnTo>
              <a:lnTo>
                <a:pt x="591128" y="2097014"/>
              </a:lnTo>
              <a:cubicBezTo>
                <a:pt x="373223" y="1922489"/>
                <a:pt x="22161" y="1372486"/>
                <a:pt x="24409" y="1037012"/>
              </a:cubicBezTo>
              <a:cubicBezTo>
                <a:pt x="26657" y="701538"/>
                <a:pt x="212969" y="242456"/>
                <a:pt x="604616" y="84170"/>
              </a:cubicBezTo>
              <a:cubicBezTo>
                <a:pt x="996263" y="-74116"/>
                <a:pt x="2701056" y="32123"/>
                <a:pt x="2783073" y="71674"/>
              </a:cubicBezTo>
              <a:cubicBezTo>
                <a:pt x="3170629" y="64728"/>
                <a:pt x="2268697" y="687963"/>
                <a:pt x="2283511" y="1040014"/>
              </a:cubicBezTo>
              <a:cubicBezTo>
                <a:pt x="2298325" y="1392065"/>
                <a:pt x="2778152" y="1848645"/>
                <a:pt x="2871956" y="2183982"/>
              </a:cubicBezTo>
              <a:cubicBezTo>
                <a:pt x="2965760" y="2519319"/>
                <a:pt x="2233054" y="2713272"/>
                <a:pt x="2226566" y="3036417"/>
              </a:cubicBezTo>
              <a:cubicBezTo>
                <a:pt x="2220078" y="3359563"/>
                <a:pt x="3218070" y="3948005"/>
                <a:pt x="2833026" y="4122855"/>
              </a:cubicBezTo>
              <a:lnTo>
                <a:pt x="536069" y="4101138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8</xdr:col>
      <xdr:colOff>647683</xdr:colOff>
      <xdr:row>18</xdr:row>
      <xdr:rowOff>191416</xdr:rowOff>
    </xdr:from>
    <xdr:to>
      <xdr:col>12</xdr:col>
      <xdr:colOff>939710</xdr:colOff>
      <xdr:row>40</xdr:row>
      <xdr:rowOff>175601</xdr:rowOff>
    </xdr:to>
    <xdr:sp macro="" textlink="">
      <xdr:nvSpPr>
        <xdr:cNvPr id="6" name="Freeform 5"/>
        <xdr:cNvSpPr/>
      </xdr:nvSpPr>
      <xdr:spPr>
        <a:xfrm>
          <a:off x="5832271" y="3911769"/>
          <a:ext cx="3310145" cy="3943597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  <a:gd name="connsiteX0" fmla="*/ 1182968 w 2917223"/>
            <a:gd name="connsiteY0" fmla="*/ 2133213 h 3217113"/>
            <a:gd name="connsiteX1" fmla="*/ 1741382 w 2917223"/>
            <a:gd name="connsiteY1" fmla="*/ 1100320 h 3217113"/>
            <a:gd name="connsiteX2" fmla="*/ 591885 w 2917223"/>
            <a:gd name="connsiteY2" fmla="*/ 1128790 h 3217113"/>
            <a:gd name="connsiteX3" fmla="*/ 1466 w 2917223"/>
            <a:gd name="connsiteY3" fmla="*/ 40670 h 3217113"/>
            <a:gd name="connsiteX4" fmla="*/ 2335793 w 2917223"/>
            <a:gd name="connsiteY4" fmla="*/ 52423 h 3217113"/>
            <a:gd name="connsiteX5" fmla="*/ 2917223 w 2917223"/>
            <a:gd name="connsiteY5" fmla="*/ 1087113 h 3217113"/>
            <a:gd name="connsiteX6" fmla="*/ 2872713 w 2917223"/>
            <a:gd name="connsiteY6" fmla="*/ 1215758 h 3217113"/>
            <a:gd name="connsiteX7" fmla="*/ 1778858 w 2917223"/>
            <a:gd name="connsiteY7" fmla="*/ 3217113 h 3217113"/>
            <a:gd name="connsiteX8" fmla="*/ 1182968 w 2917223"/>
            <a:gd name="connsiteY8" fmla="*/ 2133213 h 3217113"/>
            <a:gd name="connsiteX0" fmla="*/ 1183048 w 2917303"/>
            <a:gd name="connsiteY0" fmla="*/ 2242728 h 3326628"/>
            <a:gd name="connsiteX1" fmla="*/ 1741462 w 2917303"/>
            <a:gd name="connsiteY1" fmla="*/ 1209835 h 3326628"/>
            <a:gd name="connsiteX2" fmla="*/ 591965 w 2917303"/>
            <a:gd name="connsiteY2" fmla="*/ 1238305 h 3326628"/>
            <a:gd name="connsiteX3" fmla="*/ 1546 w 2917303"/>
            <a:gd name="connsiteY3" fmla="*/ 150185 h 3326628"/>
            <a:gd name="connsiteX4" fmla="*/ 2335873 w 2917303"/>
            <a:gd name="connsiteY4" fmla="*/ 161938 h 3326628"/>
            <a:gd name="connsiteX5" fmla="*/ 2917303 w 2917303"/>
            <a:gd name="connsiteY5" fmla="*/ 1196628 h 3326628"/>
            <a:gd name="connsiteX6" fmla="*/ 2872793 w 2917303"/>
            <a:gd name="connsiteY6" fmla="*/ 1325273 h 3326628"/>
            <a:gd name="connsiteX7" fmla="*/ 1778938 w 2917303"/>
            <a:gd name="connsiteY7" fmla="*/ 3326628 h 3326628"/>
            <a:gd name="connsiteX8" fmla="*/ 1183048 w 2917303"/>
            <a:gd name="connsiteY8" fmla="*/ 2242728 h 3326628"/>
            <a:gd name="connsiteX0" fmla="*/ 1181502 w 2915757"/>
            <a:gd name="connsiteY0" fmla="*/ 2092585 h 3176485"/>
            <a:gd name="connsiteX1" fmla="*/ 1739916 w 2915757"/>
            <a:gd name="connsiteY1" fmla="*/ 1059692 h 3176485"/>
            <a:gd name="connsiteX2" fmla="*/ 590419 w 2915757"/>
            <a:gd name="connsiteY2" fmla="*/ 1088162 h 3176485"/>
            <a:gd name="connsiteX3" fmla="*/ 0 w 2915757"/>
            <a:gd name="connsiteY3" fmla="*/ 42 h 3176485"/>
            <a:gd name="connsiteX4" fmla="*/ 2915757 w 2915757"/>
            <a:gd name="connsiteY4" fmla="*/ 1046485 h 3176485"/>
            <a:gd name="connsiteX5" fmla="*/ 2871247 w 2915757"/>
            <a:gd name="connsiteY5" fmla="*/ 1175130 h 3176485"/>
            <a:gd name="connsiteX6" fmla="*/ 1777392 w 2915757"/>
            <a:gd name="connsiteY6" fmla="*/ 3176485 h 3176485"/>
            <a:gd name="connsiteX7" fmla="*/ 1181502 w 2915757"/>
            <a:gd name="connsiteY7" fmla="*/ 2092585 h 3176485"/>
            <a:gd name="connsiteX0" fmla="*/ 610224 w 2344479"/>
            <a:gd name="connsiteY0" fmla="*/ 2061346 h 3145246"/>
            <a:gd name="connsiteX1" fmla="*/ 1168638 w 2344479"/>
            <a:gd name="connsiteY1" fmla="*/ 1028453 h 3145246"/>
            <a:gd name="connsiteX2" fmla="*/ 19141 w 2344479"/>
            <a:gd name="connsiteY2" fmla="*/ 1056923 h 3145246"/>
            <a:gd name="connsiteX3" fmla="*/ 1696810 w 2344479"/>
            <a:gd name="connsiteY3" fmla="*/ 44 h 3145246"/>
            <a:gd name="connsiteX4" fmla="*/ 2344479 w 2344479"/>
            <a:gd name="connsiteY4" fmla="*/ 1015246 h 3145246"/>
            <a:gd name="connsiteX5" fmla="*/ 2299969 w 2344479"/>
            <a:gd name="connsiteY5" fmla="*/ 1143891 h 3145246"/>
            <a:gd name="connsiteX6" fmla="*/ 1206114 w 2344479"/>
            <a:gd name="connsiteY6" fmla="*/ 3145246 h 3145246"/>
            <a:gd name="connsiteX7" fmla="*/ 610224 w 2344479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63220"/>
            <a:gd name="connsiteY0" fmla="*/ 2061369 h 3145269"/>
            <a:gd name="connsiteX1" fmla="*/ 1149497 w 2363220"/>
            <a:gd name="connsiteY1" fmla="*/ 1028476 h 3145269"/>
            <a:gd name="connsiteX2" fmla="*/ 0 w 2363220"/>
            <a:gd name="connsiteY2" fmla="*/ 1056946 h 3145269"/>
            <a:gd name="connsiteX3" fmla="*/ 1677669 w 2363220"/>
            <a:gd name="connsiteY3" fmla="*/ 67 h 3145269"/>
            <a:gd name="connsiteX4" fmla="*/ 2325338 w 2363220"/>
            <a:gd name="connsiteY4" fmla="*/ 1015269 h 3145269"/>
            <a:gd name="connsiteX5" fmla="*/ 2280828 w 2363220"/>
            <a:gd name="connsiteY5" fmla="*/ 1143914 h 3145269"/>
            <a:gd name="connsiteX6" fmla="*/ 1186973 w 2363220"/>
            <a:gd name="connsiteY6" fmla="*/ 3145269 h 3145269"/>
            <a:gd name="connsiteX7" fmla="*/ 591083 w 2363220"/>
            <a:gd name="connsiteY7" fmla="*/ 2061369 h 3145269"/>
            <a:gd name="connsiteX0" fmla="*/ 591083 w 2462956"/>
            <a:gd name="connsiteY0" fmla="*/ 2235320 h 3319220"/>
            <a:gd name="connsiteX1" fmla="*/ 1149497 w 2462956"/>
            <a:gd name="connsiteY1" fmla="*/ 1202427 h 3319220"/>
            <a:gd name="connsiteX2" fmla="*/ 0 w 2462956"/>
            <a:gd name="connsiteY2" fmla="*/ 1230897 h 3319220"/>
            <a:gd name="connsiteX3" fmla="*/ 1677669 w 2462956"/>
            <a:gd name="connsiteY3" fmla="*/ 174018 h 3319220"/>
            <a:gd name="connsiteX4" fmla="*/ 2430830 w 2462956"/>
            <a:gd name="connsiteY4" fmla="*/ 236379 h 3319220"/>
            <a:gd name="connsiteX5" fmla="*/ 2280828 w 2462956"/>
            <a:gd name="connsiteY5" fmla="*/ 1317865 h 3319220"/>
            <a:gd name="connsiteX6" fmla="*/ 1186973 w 2462956"/>
            <a:gd name="connsiteY6" fmla="*/ 3319220 h 3319220"/>
            <a:gd name="connsiteX7" fmla="*/ 591083 w 2462956"/>
            <a:gd name="connsiteY7" fmla="*/ 2235320 h 3319220"/>
            <a:gd name="connsiteX0" fmla="*/ 591083 w 2433089"/>
            <a:gd name="connsiteY0" fmla="*/ 2072395 h 3156295"/>
            <a:gd name="connsiteX1" fmla="*/ 1149497 w 2433089"/>
            <a:gd name="connsiteY1" fmla="*/ 1039502 h 3156295"/>
            <a:gd name="connsiteX2" fmla="*/ 0 w 2433089"/>
            <a:gd name="connsiteY2" fmla="*/ 1067972 h 3156295"/>
            <a:gd name="connsiteX3" fmla="*/ 1677669 w 2433089"/>
            <a:gd name="connsiteY3" fmla="*/ 11093 h 3156295"/>
            <a:gd name="connsiteX4" fmla="*/ 2430830 w 2433089"/>
            <a:gd name="connsiteY4" fmla="*/ 73454 h 3156295"/>
            <a:gd name="connsiteX5" fmla="*/ 2280828 w 2433089"/>
            <a:gd name="connsiteY5" fmla="*/ 1154940 h 3156295"/>
            <a:gd name="connsiteX6" fmla="*/ 1186973 w 2433089"/>
            <a:gd name="connsiteY6" fmla="*/ 3156295 h 3156295"/>
            <a:gd name="connsiteX7" fmla="*/ 591083 w 2433089"/>
            <a:gd name="connsiteY7" fmla="*/ 2072395 h 3156295"/>
            <a:gd name="connsiteX0" fmla="*/ 591083 w 2452707"/>
            <a:gd name="connsiteY0" fmla="*/ 3029815 h 4113715"/>
            <a:gd name="connsiteX1" fmla="*/ 1149497 w 2452707"/>
            <a:gd name="connsiteY1" fmla="*/ 1996922 h 4113715"/>
            <a:gd name="connsiteX2" fmla="*/ 0 w 2452707"/>
            <a:gd name="connsiteY2" fmla="*/ 2025392 h 4113715"/>
            <a:gd name="connsiteX3" fmla="*/ 2191945 w 2452707"/>
            <a:gd name="connsiteY3" fmla="*/ 52 h 4113715"/>
            <a:gd name="connsiteX4" fmla="*/ 2430830 w 2452707"/>
            <a:gd name="connsiteY4" fmla="*/ 1030874 h 4113715"/>
            <a:gd name="connsiteX5" fmla="*/ 2280828 w 2452707"/>
            <a:gd name="connsiteY5" fmla="*/ 2112360 h 4113715"/>
            <a:gd name="connsiteX6" fmla="*/ 1186973 w 2452707"/>
            <a:gd name="connsiteY6" fmla="*/ 4113715 h 4113715"/>
            <a:gd name="connsiteX7" fmla="*/ 591083 w 2452707"/>
            <a:gd name="connsiteY7" fmla="*/ 3029815 h 4113715"/>
            <a:gd name="connsiteX0" fmla="*/ 591083 w 2288776"/>
            <a:gd name="connsiteY0" fmla="*/ 3029820 h 4113720"/>
            <a:gd name="connsiteX1" fmla="*/ 1149497 w 2288776"/>
            <a:gd name="connsiteY1" fmla="*/ 1996927 h 4113720"/>
            <a:gd name="connsiteX2" fmla="*/ 0 w 2288776"/>
            <a:gd name="connsiteY2" fmla="*/ 2025397 h 4113720"/>
            <a:gd name="connsiteX3" fmla="*/ 2191945 w 2288776"/>
            <a:gd name="connsiteY3" fmla="*/ 57 h 4113720"/>
            <a:gd name="connsiteX4" fmla="*/ 1692383 w 2288776"/>
            <a:gd name="connsiteY4" fmla="*/ 968397 h 4113720"/>
            <a:gd name="connsiteX5" fmla="*/ 2280828 w 2288776"/>
            <a:gd name="connsiteY5" fmla="*/ 2112365 h 4113720"/>
            <a:gd name="connsiteX6" fmla="*/ 1186973 w 2288776"/>
            <a:gd name="connsiteY6" fmla="*/ 4113720 h 4113720"/>
            <a:gd name="connsiteX7" fmla="*/ 591083 w 2288776"/>
            <a:gd name="connsiteY7" fmla="*/ 3029820 h 4113720"/>
            <a:gd name="connsiteX0" fmla="*/ 591083 w 2288776"/>
            <a:gd name="connsiteY0" fmla="*/ 3032288 h 4116188"/>
            <a:gd name="connsiteX1" fmla="*/ 1149497 w 2288776"/>
            <a:gd name="connsiteY1" fmla="*/ 1999395 h 4116188"/>
            <a:gd name="connsiteX2" fmla="*/ 0 w 2288776"/>
            <a:gd name="connsiteY2" fmla="*/ 2027865 h 4116188"/>
            <a:gd name="connsiteX3" fmla="*/ 1200279 w 2288776"/>
            <a:gd name="connsiteY3" fmla="*/ 733556 h 4116188"/>
            <a:gd name="connsiteX4" fmla="*/ 2191945 w 2288776"/>
            <a:gd name="connsiteY4" fmla="*/ 2525 h 4116188"/>
            <a:gd name="connsiteX5" fmla="*/ 1692383 w 2288776"/>
            <a:gd name="connsiteY5" fmla="*/ 970865 h 4116188"/>
            <a:gd name="connsiteX6" fmla="*/ 2280828 w 2288776"/>
            <a:gd name="connsiteY6" fmla="*/ 2114833 h 4116188"/>
            <a:gd name="connsiteX7" fmla="*/ 1186973 w 2288776"/>
            <a:gd name="connsiteY7" fmla="*/ 4116188 h 4116188"/>
            <a:gd name="connsiteX8" fmla="*/ 591083 w 2288776"/>
            <a:gd name="connsiteY8" fmla="*/ 3032288 h 4116188"/>
            <a:gd name="connsiteX0" fmla="*/ 741598 w 2439291"/>
            <a:gd name="connsiteY0" fmla="*/ 3180131 h 4264031"/>
            <a:gd name="connsiteX1" fmla="*/ 1300012 w 2439291"/>
            <a:gd name="connsiteY1" fmla="*/ 2147238 h 4264031"/>
            <a:gd name="connsiteX2" fmla="*/ 150515 w 2439291"/>
            <a:gd name="connsiteY2" fmla="*/ 2175708 h 4264031"/>
            <a:gd name="connsiteX3" fmla="*/ 164003 w 2439291"/>
            <a:gd name="connsiteY3" fmla="*/ 162864 h 4264031"/>
            <a:gd name="connsiteX4" fmla="*/ 2342460 w 2439291"/>
            <a:gd name="connsiteY4" fmla="*/ 150368 h 4264031"/>
            <a:gd name="connsiteX5" fmla="*/ 1842898 w 2439291"/>
            <a:gd name="connsiteY5" fmla="*/ 1118708 h 4264031"/>
            <a:gd name="connsiteX6" fmla="*/ 2431343 w 2439291"/>
            <a:gd name="connsiteY6" fmla="*/ 2262676 h 4264031"/>
            <a:gd name="connsiteX7" fmla="*/ 1337488 w 2439291"/>
            <a:gd name="connsiteY7" fmla="*/ 4264031 h 4264031"/>
            <a:gd name="connsiteX8" fmla="*/ 741598 w 2439291"/>
            <a:gd name="connsiteY8" fmla="*/ 3180131 h 4264031"/>
            <a:gd name="connsiteX0" fmla="*/ 809932 w 2507625"/>
            <a:gd name="connsiteY0" fmla="*/ 3101437 h 4185337"/>
            <a:gd name="connsiteX1" fmla="*/ 1368346 w 2507625"/>
            <a:gd name="connsiteY1" fmla="*/ 2068544 h 4185337"/>
            <a:gd name="connsiteX2" fmla="*/ 218849 w 2507625"/>
            <a:gd name="connsiteY2" fmla="*/ 2097014 h 4185337"/>
            <a:gd name="connsiteX3" fmla="*/ 60913 w 2507625"/>
            <a:gd name="connsiteY3" fmla="*/ 1021392 h 4185337"/>
            <a:gd name="connsiteX4" fmla="*/ 232337 w 2507625"/>
            <a:gd name="connsiteY4" fmla="*/ 84170 h 4185337"/>
            <a:gd name="connsiteX5" fmla="*/ 2410794 w 2507625"/>
            <a:gd name="connsiteY5" fmla="*/ 71674 h 4185337"/>
            <a:gd name="connsiteX6" fmla="*/ 1911232 w 2507625"/>
            <a:gd name="connsiteY6" fmla="*/ 1040014 h 4185337"/>
            <a:gd name="connsiteX7" fmla="*/ 2499677 w 2507625"/>
            <a:gd name="connsiteY7" fmla="*/ 2183982 h 4185337"/>
            <a:gd name="connsiteX8" fmla="*/ 1405822 w 2507625"/>
            <a:gd name="connsiteY8" fmla="*/ 4185337 h 4185337"/>
            <a:gd name="connsiteX9" fmla="*/ 809932 w 2507625"/>
            <a:gd name="connsiteY9" fmla="*/ 3101437 h 4185337"/>
            <a:gd name="connsiteX0" fmla="*/ 1157812 w 2855505"/>
            <a:gd name="connsiteY0" fmla="*/ 3101437 h 4185337"/>
            <a:gd name="connsiteX1" fmla="*/ 1716226 w 2855505"/>
            <a:gd name="connsiteY1" fmla="*/ 2068544 h 4185337"/>
            <a:gd name="connsiteX2" fmla="*/ 566729 w 2855505"/>
            <a:gd name="connsiteY2" fmla="*/ 2097014 h 4185337"/>
            <a:gd name="connsiteX3" fmla="*/ 10 w 2855505"/>
            <a:gd name="connsiteY3" fmla="*/ 1037012 h 4185337"/>
            <a:gd name="connsiteX4" fmla="*/ 580217 w 2855505"/>
            <a:gd name="connsiteY4" fmla="*/ 84170 h 4185337"/>
            <a:gd name="connsiteX5" fmla="*/ 2758674 w 2855505"/>
            <a:gd name="connsiteY5" fmla="*/ 71674 h 4185337"/>
            <a:gd name="connsiteX6" fmla="*/ 2259112 w 2855505"/>
            <a:gd name="connsiteY6" fmla="*/ 1040014 h 4185337"/>
            <a:gd name="connsiteX7" fmla="*/ 2847557 w 2855505"/>
            <a:gd name="connsiteY7" fmla="*/ 2183982 h 4185337"/>
            <a:gd name="connsiteX8" fmla="*/ 1753702 w 2855505"/>
            <a:gd name="connsiteY8" fmla="*/ 4185337 h 4185337"/>
            <a:gd name="connsiteX9" fmla="*/ 1157812 w 2855505"/>
            <a:gd name="connsiteY9" fmla="*/ 3101437 h 4185337"/>
            <a:gd name="connsiteX0" fmla="*/ 1182211 w 2879904"/>
            <a:gd name="connsiteY0" fmla="*/ 3101437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1182211 w 2879904"/>
            <a:gd name="connsiteY9" fmla="*/ 3101437 h 4185337"/>
            <a:gd name="connsiteX0" fmla="*/ 536069 w 2879904"/>
            <a:gd name="connsiteY0" fmla="*/ 4101138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536069 w 2879904"/>
            <a:gd name="connsiteY9" fmla="*/ 4101138 h 4185337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3006192"/>
            <a:gd name="connsiteY0" fmla="*/ 4101138 h 4122855"/>
            <a:gd name="connsiteX1" fmla="*/ 0 w 3006192"/>
            <a:gd name="connsiteY1" fmla="*/ 3083865 h 4122855"/>
            <a:gd name="connsiteX2" fmla="*/ 591128 w 3006192"/>
            <a:gd name="connsiteY2" fmla="*/ 2097014 h 4122855"/>
            <a:gd name="connsiteX3" fmla="*/ 24409 w 3006192"/>
            <a:gd name="connsiteY3" fmla="*/ 1037012 h 4122855"/>
            <a:gd name="connsiteX4" fmla="*/ 604616 w 3006192"/>
            <a:gd name="connsiteY4" fmla="*/ 84170 h 4122855"/>
            <a:gd name="connsiteX5" fmla="*/ 2783073 w 3006192"/>
            <a:gd name="connsiteY5" fmla="*/ 71674 h 4122855"/>
            <a:gd name="connsiteX6" fmla="*/ 2283511 w 3006192"/>
            <a:gd name="connsiteY6" fmla="*/ 1040014 h 4122855"/>
            <a:gd name="connsiteX7" fmla="*/ 2871956 w 3006192"/>
            <a:gd name="connsiteY7" fmla="*/ 2183982 h 4122855"/>
            <a:gd name="connsiteX8" fmla="*/ 2846334 w 3006192"/>
            <a:gd name="connsiteY8" fmla="*/ 3052037 h 4122855"/>
            <a:gd name="connsiteX9" fmla="*/ 2833026 w 3006192"/>
            <a:gd name="connsiteY9" fmla="*/ 4122855 h 4122855"/>
            <a:gd name="connsiteX10" fmla="*/ 536069 w 3006192"/>
            <a:gd name="connsiteY10" fmla="*/ 4101138 h 4122855"/>
            <a:gd name="connsiteX0" fmla="*/ 536069 w 2921418"/>
            <a:gd name="connsiteY0" fmla="*/ 4101138 h 4122855"/>
            <a:gd name="connsiteX1" fmla="*/ 0 w 2921418"/>
            <a:gd name="connsiteY1" fmla="*/ 3083865 h 4122855"/>
            <a:gd name="connsiteX2" fmla="*/ 591128 w 2921418"/>
            <a:gd name="connsiteY2" fmla="*/ 2097014 h 4122855"/>
            <a:gd name="connsiteX3" fmla="*/ 24409 w 2921418"/>
            <a:gd name="connsiteY3" fmla="*/ 1037012 h 4122855"/>
            <a:gd name="connsiteX4" fmla="*/ 604616 w 2921418"/>
            <a:gd name="connsiteY4" fmla="*/ 84170 h 4122855"/>
            <a:gd name="connsiteX5" fmla="*/ 2783073 w 2921418"/>
            <a:gd name="connsiteY5" fmla="*/ 71674 h 4122855"/>
            <a:gd name="connsiteX6" fmla="*/ 2283511 w 2921418"/>
            <a:gd name="connsiteY6" fmla="*/ 1040014 h 4122855"/>
            <a:gd name="connsiteX7" fmla="*/ 2871956 w 2921418"/>
            <a:gd name="connsiteY7" fmla="*/ 2183982 h 4122855"/>
            <a:gd name="connsiteX8" fmla="*/ 2226566 w 2921418"/>
            <a:gd name="connsiteY8" fmla="*/ 3036417 h 4122855"/>
            <a:gd name="connsiteX9" fmla="*/ 2833026 w 2921418"/>
            <a:gd name="connsiteY9" fmla="*/ 4122855 h 4122855"/>
            <a:gd name="connsiteX10" fmla="*/ 536069 w 2921418"/>
            <a:gd name="connsiteY10" fmla="*/ 4101138 h 41228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</a:cxnLst>
          <a:rect l="l" t="t" r="r" b="b"/>
          <a:pathLst>
            <a:path w="2921418" h="4122855">
              <a:moveTo>
                <a:pt x="536069" y="4101138"/>
              </a:moveTo>
              <a:lnTo>
                <a:pt x="0" y="3083865"/>
              </a:lnTo>
              <a:lnTo>
                <a:pt x="591128" y="2097014"/>
              </a:lnTo>
              <a:cubicBezTo>
                <a:pt x="373223" y="1922489"/>
                <a:pt x="22161" y="1372486"/>
                <a:pt x="24409" y="1037012"/>
              </a:cubicBezTo>
              <a:cubicBezTo>
                <a:pt x="26657" y="701538"/>
                <a:pt x="212969" y="242456"/>
                <a:pt x="604616" y="84170"/>
              </a:cubicBezTo>
              <a:cubicBezTo>
                <a:pt x="996263" y="-74116"/>
                <a:pt x="2701056" y="32123"/>
                <a:pt x="2783073" y="71674"/>
              </a:cubicBezTo>
              <a:cubicBezTo>
                <a:pt x="3170629" y="64728"/>
                <a:pt x="2268697" y="687963"/>
                <a:pt x="2283511" y="1040014"/>
              </a:cubicBezTo>
              <a:cubicBezTo>
                <a:pt x="2298325" y="1392065"/>
                <a:pt x="2778152" y="1848645"/>
                <a:pt x="2871956" y="2183982"/>
              </a:cubicBezTo>
              <a:cubicBezTo>
                <a:pt x="2965760" y="2519319"/>
                <a:pt x="2233054" y="2713272"/>
                <a:pt x="2226566" y="3036417"/>
              </a:cubicBezTo>
              <a:cubicBezTo>
                <a:pt x="2220078" y="3359563"/>
                <a:pt x="3218070" y="3948005"/>
                <a:pt x="2833026" y="4122855"/>
              </a:cubicBezTo>
              <a:lnTo>
                <a:pt x="536069" y="4101138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7"/>
  <sheetViews>
    <sheetView tabSelected="1" topLeftCell="A4" zoomScale="85" zoomScaleNormal="85" zoomScalePageLayoutView="85" workbookViewId="0">
      <selection activeCell="I47" sqref="I47"/>
    </sheetView>
  </sheetViews>
  <sheetFormatPr defaultColWidth="8.85546875" defaultRowHeight="15" x14ac:dyDescent="0.25"/>
  <cols>
    <col min="5" max="5" width="16.140625" customWidth="1"/>
    <col min="11" max="11" width="12.7109375" bestFit="1" customWidth="1"/>
    <col min="12" max="12" width="13.140625" customWidth="1"/>
    <col min="13" max="13" width="34" customWidth="1"/>
    <col min="17" max="17" width="39.28515625" customWidth="1"/>
  </cols>
  <sheetData>
    <row r="1" spans="1:17" x14ac:dyDescent="0.25">
      <c r="A1" t="s">
        <v>0</v>
      </c>
    </row>
    <row r="2" spans="1:17" ht="15.75" thickBot="1" x14ac:dyDescent="0.3">
      <c r="A2" s="1" t="s">
        <v>1</v>
      </c>
      <c r="B2" s="1" t="s">
        <v>2</v>
      </c>
      <c r="C2" s="1" t="s">
        <v>3</v>
      </c>
      <c r="D2" s="1" t="s">
        <v>4</v>
      </c>
      <c r="E2" s="1" t="s">
        <v>5</v>
      </c>
      <c r="F2" s="1" t="s">
        <v>6</v>
      </c>
      <c r="G2" s="1" t="s">
        <v>7</v>
      </c>
      <c r="H2" s="2"/>
      <c r="K2" s="2" t="s">
        <v>8</v>
      </c>
      <c r="L2" s="2" t="s">
        <v>9</v>
      </c>
      <c r="M2" s="2" t="s">
        <v>10</v>
      </c>
      <c r="N2" s="2" t="s">
        <v>11</v>
      </c>
      <c r="O2" s="2" t="s">
        <v>12</v>
      </c>
    </row>
    <row r="3" spans="1:17" ht="16.5" thickTop="1" thickBot="1" x14ac:dyDescent="0.3">
      <c r="A3" s="1"/>
      <c r="B3" s="3"/>
      <c r="C3" s="3"/>
      <c r="D3" s="3"/>
      <c r="E3" s="3"/>
      <c r="F3" s="1"/>
      <c r="G3" s="1"/>
      <c r="H3" s="2"/>
      <c r="I3" s="2"/>
      <c r="J3" s="2"/>
      <c r="K3" s="11">
        <v>10</v>
      </c>
      <c r="L3" s="5">
        <v>-2.0943951023932001</v>
      </c>
      <c r="M3" s="4">
        <f>+RADIANS(M5)</f>
        <v>-2.0943951023931953</v>
      </c>
      <c r="N3" s="10">
        <v>100</v>
      </c>
      <c r="O3" s="10">
        <v>100</v>
      </c>
      <c r="Q3" s="5" t="s">
        <v>14</v>
      </c>
    </row>
    <row r="4" spans="1:17" ht="16.5" thickTop="1" thickBot="1" x14ac:dyDescent="0.3">
      <c r="A4" s="1" t="s">
        <v>13</v>
      </c>
      <c r="B4" s="3">
        <f t="shared" ref="B4:B15" si="0">((ROUND($K4/10,0))-1)*4+MOD($K4,10)+$M$11</f>
        <v>17</v>
      </c>
      <c r="C4" s="3">
        <f t="shared" ref="C4:C15" si="1">+N4*COS($M$3)-O4*SIN($M$3)+$M$7</f>
        <v>11.602540378443891</v>
      </c>
      <c r="D4" s="3">
        <f t="shared" ref="D4:D15" si="2">N4*SIN($M$3)+O4*COS($M$3)+$M$9</f>
        <v>36.922251007488114</v>
      </c>
      <c r="E4" s="3">
        <f t="shared" ref="E4:E15" si="3">($L4/3.1416*180)+$M$5</f>
        <v>-179.99985969422843</v>
      </c>
      <c r="F4" s="1">
        <v>4</v>
      </c>
      <c r="G4" s="1">
        <v>0</v>
      </c>
      <c r="H4" s="2"/>
      <c r="I4" s="2"/>
      <c r="J4" s="2"/>
      <c r="K4" s="11">
        <v>11</v>
      </c>
      <c r="L4" s="5">
        <v>-1.0471975511966001</v>
      </c>
      <c r="M4" t="s">
        <v>15</v>
      </c>
      <c r="N4" s="10">
        <v>116</v>
      </c>
      <c r="O4" s="10">
        <v>109.237604307034</v>
      </c>
      <c r="Q4" s="6" t="s">
        <v>16</v>
      </c>
    </row>
    <row r="5" spans="1:17" ht="16.5" thickTop="1" thickBot="1" x14ac:dyDescent="0.3">
      <c r="A5" s="1"/>
      <c r="B5" s="3"/>
      <c r="C5" s="3"/>
      <c r="D5" s="3"/>
      <c r="E5" s="3"/>
      <c r="F5" s="1"/>
      <c r="G5" s="1"/>
      <c r="H5" s="2"/>
      <c r="I5" s="2"/>
      <c r="J5" s="2"/>
      <c r="K5" s="11">
        <v>12</v>
      </c>
      <c r="L5" s="5">
        <v>-2.0943951023932001</v>
      </c>
      <c r="M5" s="7">
        <v>-120</v>
      </c>
      <c r="N5" s="10">
        <v>132</v>
      </c>
      <c r="O5" s="10">
        <v>100</v>
      </c>
      <c r="Q5" s="8" t="s">
        <v>17</v>
      </c>
    </row>
    <row r="6" spans="1:17" ht="16.5" thickTop="1" thickBot="1" x14ac:dyDescent="0.3">
      <c r="A6" s="1" t="s">
        <v>13</v>
      </c>
      <c r="B6" s="3">
        <f t="shared" si="0"/>
        <v>28</v>
      </c>
      <c r="C6" s="3">
        <f t="shared" si="1"/>
        <v>27.602540378443862</v>
      </c>
      <c r="D6" s="3">
        <f t="shared" si="2"/>
        <v>27.684646700454152</v>
      </c>
      <c r="E6" s="3">
        <f t="shared" si="3"/>
        <v>-120</v>
      </c>
      <c r="F6" s="1">
        <v>4</v>
      </c>
      <c r="G6" s="1">
        <v>0</v>
      </c>
      <c r="H6" s="2"/>
      <c r="I6" s="2"/>
      <c r="J6" s="2"/>
      <c r="K6" s="11">
        <v>40</v>
      </c>
      <c r="L6" s="5">
        <v>0</v>
      </c>
      <c r="M6" s="2" t="s">
        <v>18</v>
      </c>
      <c r="N6" s="10">
        <v>116</v>
      </c>
      <c r="O6" s="10">
        <v>127.712812921102</v>
      </c>
      <c r="Q6" s="9" t="s">
        <v>19</v>
      </c>
    </row>
    <row r="7" spans="1:17" ht="16.5" thickTop="1" thickBot="1" x14ac:dyDescent="0.3">
      <c r="A7" s="1" t="s">
        <v>13</v>
      </c>
      <c r="B7" s="3">
        <f t="shared" si="0"/>
        <v>29</v>
      </c>
      <c r="C7" s="3">
        <f t="shared" si="1"/>
        <v>27.602540378443848</v>
      </c>
      <c r="D7" s="3">
        <f t="shared" si="2"/>
        <v>9.2094380863861147</v>
      </c>
      <c r="E7" s="3">
        <f t="shared" si="3"/>
        <v>-179.99985969422843</v>
      </c>
      <c r="F7" s="1">
        <v>4</v>
      </c>
      <c r="G7" s="1">
        <v>0</v>
      </c>
      <c r="H7" s="2"/>
      <c r="I7" s="2"/>
      <c r="J7" s="2"/>
      <c r="K7" s="11">
        <v>41</v>
      </c>
      <c r="L7" s="5">
        <v>-1.0471975511966001</v>
      </c>
      <c r="M7" s="7">
        <v>-25</v>
      </c>
      <c r="N7" s="10">
        <v>132</v>
      </c>
      <c r="O7" s="10">
        <v>136.95041722813599</v>
      </c>
    </row>
    <row r="8" spans="1:17" ht="16.5" thickTop="1" thickBot="1" x14ac:dyDescent="0.3">
      <c r="A8" s="1" t="s">
        <v>13</v>
      </c>
      <c r="B8" s="3">
        <f t="shared" si="0"/>
        <v>24</v>
      </c>
      <c r="C8" s="3">
        <f t="shared" si="1"/>
        <v>43.602540378443848</v>
      </c>
      <c r="D8" s="3">
        <f t="shared" si="2"/>
        <v>-2.8166220647875662E-2</v>
      </c>
      <c r="E8" s="3">
        <f t="shared" si="3"/>
        <v>-120</v>
      </c>
      <c r="F8" s="1">
        <v>4</v>
      </c>
      <c r="G8" s="1">
        <v>0</v>
      </c>
      <c r="H8" s="2"/>
      <c r="I8" s="2"/>
      <c r="J8" s="2"/>
      <c r="K8" s="11">
        <v>30</v>
      </c>
      <c r="L8" s="5">
        <v>0</v>
      </c>
      <c r="M8" s="2" t="s">
        <v>20</v>
      </c>
      <c r="N8" s="10">
        <v>132</v>
      </c>
      <c r="O8" s="10">
        <v>155.425625842204</v>
      </c>
    </row>
    <row r="9" spans="1:17" ht="16.5" thickTop="1" thickBot="1" x14ac:dyDescent="0.3">
      <c r="A9" s="1" t="s">
        <v>13</v>
      </c>
      <c r="B9" s="3">
        <f t="shared" si="0"/>
        <v>25</v>
      </c>
      <c r="C9" s="3">
        <f t="shared" si="1"/>
        <v>59.60254037844382</v>
      </c>
      <c r="D9" s="3">
        <f t="shared" si="2"/>
        <v>9.2094380863861716</v>
      </c>
      <c r="E9" s="3">
        <f t="shared" si="3"/>
        <v>-60.000140305771573</v>
      </c>
      <c r="F9" s="1">
        <v>4</v>
      </c>
      <c r="G9" s="1">
        <v>0</v>
      </c>
      <c r="K9" s="11">
        <v>31</v>
      </c>
      <c r="L9" s="5">
        <v>1.0471975511966001</v>
      </c>
      <c r="M9" s="7">
        <v>192</v>
      </c>
      <c r="N9" s="10">
        <v>116</v>
      </c>
      <c r="O9" s="10">
        <v>164.66323014923799</v>
      </c>
    </row>
    <row r="10" spans="1:17" ht="16.5" thickTop="1" thickBot="1" x14ac:dyDescent="0.3">
      <c r="A10" s="1"/>
      <c r="B10" s="3"/>
      <c r="C10" s="3"/>
      <c r="D10" s="3"/>
      <c r="E10" s="3"/>
      <c r="F10" s="1"/>
      <c r="G10" s="1"/>
      <c r="K10" s="11">
        <v>22</v>
      </c>
      <c r="L10" s="5">
        <v>0</v>
      </c>
      <c r="M10" s="2" t="s">
        <v>21</v>
      </c>
      <c r="N10" s="10">
        <v>116</v>
      </c>
      <c r="O10" s="10">
        <v>183.138438763306</v>
      </c>
    </row>
    <row r="11" spans="1:17" ht="16.5" thickTop="1" thickBot="1" x14ac:dyDescent="0.3">
      <c r="A11" s="1"/>
      <c r="B11" s="3"/>
      <c r="C11" s="3"/>
      <c r="D11" s="3"/>
      <c r="E11" s="3"/>
      <c r="F11" s="1"/>
      <c r="G11" s="1"/>
      <c r="K11" s="11">
        <v>23</v>
      </c>
      <c r="L11" s="5">
        <v>-1.0471975511966001</v>
      </c>
      <c r="M11" s="7">
        <v>16</v>
      </c>
      <c r="N11" s="10">
        <v>132</v>
      </c>
      <c r="O11" s="10">
        <v>192.37604307033999</v>
      </c>
    </row>
    <row r="12" spans="1:17" ht="16.5" thickTop="1" thickBot="1" x14ac:dyDescent="0.3">
      <c r="A12" s="1"/>
      <c r="B12" s="3"/>
      <c r="C12" s="3"/>
      <c r="D12" s="3"/>
      <c r="E12" s="3"/>
      <c r="F12" s="1"/>
      <c r="G12" s="1"/>
      <c r="K12" s="11">
        <v>13</v>
      </c>
      <c r="L12" s="5">
        <v>1.0471975511966001</v>
      </c>
      <c r="N12" s="10">
        <v>100</v>
      </c>
      <c r="O12" s="10">
        <v>192.37604307033999</v>
      </c>
    </row>
    <row r="13" spans="1:17" ht="16.5" thickTop="1" thickBot="1" x14ac:dyDescent="0.3">
      <c r="A13" s="1"/>
      <c r="B13" s="3"/>
      <c r="C13" s="3"/>
      <c r="D13" s="3"/>
      <c r="E13" s="3"/>
      <c r="F13" s="1"/>
      <c r="G13" s="1"/>
      <c r="K13" s="11">
        <v>20</v>
      </c>
      <c r="L13" s="5">
        <v>2.0943951023932001</v>
      </c>
      <c r="N13" s="10">
        <v>84</v>
      </c>
      <c r="O13" s="10">
        <v>183.138438763306</v>
      </c>
    </row>
    <row r="14" spans="1:17" ht="16.5" thickTop="1" thickBot="1" x14ac:dyDescent="0.3">
      <c r="A14" s="1" t="s">
        <v>13</v>
      </c>
      <c r="B14" s="3">
        <f t="shared" si="0"/>
        <v>26</v>
      </c>
      <c r="C14" s="3">
        <f t="shared" si="1"/>
        <v>59.602540378443848</v>
      </c>
      <c r="D14" s="3">
        <f t="shared" si="2"/>
        <v>27.684646700454152</v>
      </c>
      <c r="E14" s="3">
        <f t="shared" si="3"/>
        <v>-2.80611543146847E-4</v>
      </c>
      <c r="F14" s="1">
        <v>4</v>
      </c>
      <c r="G14" s="1">
        <v>0</v>
      </c>
      <c r="K14" s="11">
        <v>32</v>
      </c>
      <c r="L14" s="5">
        <v>2.0943951023932001</v>
      </c>
      <c r="N14" s="10">
        <v>100</v>
      </c>
      <c r="O14" s="10">
        <v>155.425625842204</v>
      </c>
    </row>
    <row r="15" spans="1:17" ht="16.5" thickTop="1" thickBot="1" x14ac:dyDescent="0.3">
      <c r="A15" s="1" t="s">
        <v>13</v>
      </c>
      <c r="B15" s="3">
        <f t="shared" si="0"/>
        <v>21</v>
      </c>
      <c r="C15" s="3">
        <f t="shared" si="1"/>
        <v>75.60254037844382</v>
      </c>
      <c r="D15" s="3">
        <f t="shared" si="2"/>
        <v>36.9222510074882</v>
      </c>
      <c r="E15" s="3">
        <f t="shared" si="3"/>
        <v>-60.000140305771573</v>
      </c>
      <c r="F15" s="1">
        <v>4</v>
      </c>
      <c r="G15" s="1">
        <v>0</v>
      </c>
      <c r="K15" s="11">
        <v>21</v>
      </c>
      <c r="L15" s="5">
        <v>1.0471975511966001</v>
      </c>
      <c r="N15" s="10">
        <v>84</v>
      </c>
      <c r="O15" s="10">
        <v>164.66323014923799</v>
      </c>
    </row>
    <row r="16" spans="1:17" ht="16.5" thickTop="1" thickBot="1" x14ac:dyDescent="0.3">
      <c r="A16" s="1"/>
      <c r="B16" s="3"/>
      <c r="C16" s="3"/>
      <c r="D16" s="3"/>
      <c r="E16" s="3"/>
      <c r="F16" s="1"/>
      <c r="G16" s="1"/>
      <c r="K16" s="11">
        <v>33</v>
      </c>
      <c r="L16" s="5">
        <v>3.14159265358979</v>
      </c>
      <c r="N16" s="10">
        <v>100</v>
      </c>
      <c r="O16" s="10">
        <v>136.95041722813599</v>
      </c>
    </row>
    <row r="17" spans="1:15" ht="16.5" thickTop="1" thickBot="1" x14ac:dyDescent="0.3">
      <c r="A17" s="1"/>
      <c r="B17" s="3"/>
      <c r="C17" s="3"/>
      <c r="D17" s="3"/>
      <c r="E17" s="3"/>
      <c r="F17" s="1"/>
      <c r="G17" s="1"/>
      <c r="K17" s="11">
        <v>42</v>
      </c>
      <c r="L17" s="5">
        <v>2.0943951023932001</v>
      </c>
      <c r="N17" s="10">
        <v>84</v>
      </c>
      <c r="O17" s="10">
        <v>127.712812921102</v>
      </c>
    </row>
    <row r="18" spans="1:15" ht="16.5" thickTop="1" thickBot="1" x14ac:dyDescent="0.3">
      <c r="A18" s="1"/>
      <c r="B18" s="3"/>
      <c r="C18" s="3"/>
      <c r="D18" s="3"/>
      <c r="E18" s="3"/>
      <c r="F18" s="1"/>
      <c r="G18" s="1"/>
      <c r="K18" s="11">
        <v>43</v>
      </c>
      <c r="L18" s="5">
        <v>3.14159265358979</v>
      </c>
      <c r="N18" s="10">
        <v>84</v>
      </c>
      <c r="O18" s="10">
        <v>109.237604307034</v>
      </c>
    </row>
    <row r="19" spans="1:15" ht="15.75" thickTop="1" x14ac:dyDescent="0.25"/>
    <row r="44" spans="9:10" x14ac:dyDescent="0.25">
      <c r="I44">
        <v>5</v>
      </c>
      <c r="J44">
        <v>10</v>
      </c>
    </row>
    <row r="45" spans="9:10" x14ac:dyDescent="0.25">
      <c r="I45">
        <v>0</v>
      </c>
      <c r="J45">
        <v>1</v>
      </c>
    </row>
    <row r="46" spans="9:10" x14ac:dyDescent="0.25">
      <c r="I46">
        <v>12</v>
      </c>
      <c r="J46">
        <v>13</v>
      </c>
    </row>
    <row r="47" spans="9:10" x14ac:dyDescent="0.25">
      <c r="I47">
        <v>8</v>
      </c>
      <c r="J47">
        <v>9</v>
      </c>
    </row>
  </sheetData>
  <pageMargins left="0.7" right="0.7" top="0.75" bottom="0.75" header="0.3" footer="0.3"/>
  <pageSetup paperSize="9"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9"/>
  <sheetViews>
    <sheetView zoomScale="85" zoomScaleNormal="85" zoomScalePageLayoutView="85" workbookViewId="0">
      <selection activeCell="L3" sqref="L3"/>
    </sheetView>
  </sheetViews>
  <sheetFormatPr defaultColWidth="8.85546875" defaultRowHeight="15" x14ac:dyDescent="0.25"/>
  <cols>
    <col min="1" max="1" width="9.140625" bestFit="1" customWidth="1"/>
    <col min="2" max="2" width="7.28515625" bestFit="1" customWidth="1"/>
    <col min="3" max="3" width="7.85546875" customWidth="1"/>
    <col min="4" max="4" width="7.28515625" customWidth="1"/>
    <col min="5" max="5" width="20.28515625" bestFit="1" customWidth="1"/>
    <col min="6" max="6" width="6" bestFit="1" customWidth="1"/>
    <col min="7" max="7" width="6.7109375" bestFit="1" customWidth="1"/>
    <col min="12" max="12" width="13.140625" customWidth="1"/>
    <col min="13" max="13" width="34" customWidth="1"/>
    <col min="17" max="17" width="39.28515625" customWidth="1"/>
  </cols>
  <sheetData>
    <row r="1" spans="1:17" x14ac:dyDescent="0.25">
      <c r="A1" t="s">
        <v>0</v>
      </c>
    </row>
    <row r="2" spans="1:17" ht="15.75" thickBot="1" x14ac:dyDescent="0.3">
      <c r="A2" s="1" t="s">
        <v>1</v>
      </c>
      <c r="B2" s="1" t="s">
        <v>2</v>
      </c>
      <c r="C2" s="1" t="s">
        <v>3</v>
      </c>
      <c r="D2" s="1" t="s">
        <v>4</v>
      </c>
      <c r="E2" s="1" t="s">
        <v>5</v>
      </c>
      <c r="F2" s="1" t="s">
        <v>6</v>
      </c>
      <c r="G2" s="1" t="s">
        <v>7</v>
      </c>
      <c r="H2" s="2"/>
      <c r="K2" s="2" t="s">
        <v>8</v>
      </c>
      <c r="L2" s="2" t="s">
        <v>9</v>
      </c>
      <c r="M2" s="2" t="s">
        <v>10</v>
      </c>
      <c r="N2" s="2" t="s">
        <v>11</v>
      </c>
      <c r="O2" s="2" t="s">
        <v>12</v>
      </c>
    </row>
    <row r="3" spans="1:17" ht="16.5" thickTop="1" thickBot="1" x14ac:dyDescent="0.3">
      <c r="A3" s="1" t="s">
        <v>13</v>
      </c>
      <c r="B3" s="3">
        <f>((ROUND($K3/10,0))-1)*4+MOD($K3,10)+$M$11</f>
        <v>0</v>
      </c>
      <c r="C3" s="3">
        <f xml:space="preserve"> IF($M$13=1, -1, 1)*(+N3*COS($M$3)-O3*SIN($M$3))+$M$7</f>
        <v>0</v>
      </c>
      <c r="D3" s="3">
        <f>N3*SIN($M$3)+O3*COS($M$3)+$M$9</f>
        <v>80</v>
      </c>
      <c r="E3" s="3">
        <f xml:space="preserve"> IF($M$13=1, -1, 1)*(($L3/3.1416*180)+$M$5)</f>
        <v>29.999719388456853</v>
      </c>
      <c r="F3" s="1">
        <v>4</v>
      </c>
      <c r="G3" s="1">
        <f>$M$13</f>
        <v>1</v>
      </c>
      <c r="H3" s="2"/>
      <c r="I3" s="2"/>
      <c r="J3" s="2"/>
      <c r="K3" s="11">
        <v>10</v>
      </c>
      <c r="L3" s="5">
        <v>-2.0943951023932001</v>
      </c>
      <c r="M3" s="4">
        <f>+RADIANS(M5)</f>
        <v>1.5707963267948966</v>
      </c>
      <c r="N3" s="10">
        <v>100</v>
      </c>
      <c r="O3" s="10">
        <v>100</v>
      </c>
      <c r="Q3" s="5" t="s">
        <v>14</v>
      </c>
    </row>
    <row r="4" spans="1:17" ht="16.5" thickTop="1" thickBot="1" x14ac:dyDescent="0.3">
      <c r="A4" s="1" t="s">
        <v>13</v>
      </c>
      <c r="B4" s="3">
        <f t="shared" ref="B4:B18" si="0">((ROUND($K4/10,0))-1)*4+MOD($K4,10)+$M$11</f>
        <v>1</v>
      </c>
      <c r="C4" s="3">
        <f t="shared" ref="C4:C18" si="1" xml:space="preserve"> IF($M$13=1, -1, 1)*(+N4*COS($M$3)-O4*SIN($M$3))+$M$7</f>
        <v>9.2376043070339904</v>
      </c>
      <c r="D4" s="3">
        <f t="shared" ref="D4:D18" si="2">N4*SIN($M$3)+O4*COS($M$3)+$M$9</f>
        <v>96</v>
      </c>
      <c r="E4" s="3">
        <f xml:space="preserve"> IF($M$13=1, -1, 1)*(($L4/3.1416*180)+$M$5)</f>
        <v>-30.000140305771573</v>
      </c>
      <c r="F4" s="1">
        <v>4</v>
      </c>
      <c r="G4" s="1">
        <f t="shared" ref="G4:G18" si="3">$M$13</f>
        <v>1</v>
      </c>
      <c r="H4" s="2"/>
      <c r="I4" s="2"/>
      <c r="J4" s="2"/>
      <c r="K4" s="11">
        <v>11</v>
      </c>
      <c r="L4" s="5">
        <v>-1.0471975511966001</v>
      </c>
      <c r="M4" t="s">
        <v>15</v>
      </c>
      <c r="N4" s="10">
        <v>116</v>
      </c>
      <c r="O4" s="10">
        <v>109.237604307034</v>
      </c>
      <c r="Q4" s="6" t="s">
        <v>16</v>
      </c>
    </row>
    <row r="5" spans="1:17" ht="16.5" thickTop="1" thickBot="1" x14ac:dyDescent="0.3">
      <c r="A5" s="1" t="s">
        <v>13</v>
      </c>
      <c r="B5" s="3">
        <f t="shared" si="0"/>
        <v>2</v>
      </c>
      <c r="C5" s="3">
        <f t="shared" si="1"/>
        <v>0</v>
      </c>
      <c r="D5" s="3">
        <f t="shared" si="2"/>
        <v>112</v>
      </c>
      <c r="E5" s="3">
        <f t="shared" ref="E5:E18" si="4" xml:space="preserve"> IF($M$13=1, -1, 1)*(($L5/3.1416*180)+$M$5)</f>
        <v>29.999719388456853</v>
      </c>
      <c r="F5" s="1">
        <v>4</v>
      </c>
      <c r="G5" s="1">
        <f t="shared" si="3"/>
        <v>1</v>
      </c>
      <c r="H5" s="2"/>
      <c r="I5" s="2"/>
      <c r="J5" s="2"/>
      <c r="K5" s="11">
        <v>12</v>
      </c>
      <c r="L5" s="5">
        <v>-2.0943951023932001</v>
      </c>
      <c r="M5" s="7">
        <v>90</v>
      </c>
      <c r="N5" s="10">
        <v>132</v>
      </c>
      <c r="O5" s="10">
        <v>100</v>
      </c>
      <c r="Q5" s="8" t="s">
        <v>17</v>
      </c>
    </row>
    <row r="6" spans="1:17" ht="16.5" thickTop="1" thickBot="1" x14ac:dyDescent="0.3">
      <c r="A6" s="1" t="s">
        <v>13</v>
      </c>
      <c r="B6" s="3">
        <f t="shared" si="0"/>
        <v>12</v>
      </c>
      <c r="C6" s="3">
        <f t="shared" si="1"/>
        <v>27.712812921102</v>
      </c>
      <c r="D6" s="3">
        <f t="shared" si="2"/>
        <v>96.000000000000014</v>
      </c>
      <c r="E6" s="3">
        <f t="shared" si="4"/>
        <v>-90</v>
      </c>
      <c r="F6" s="1">
        <v>4</v>
      </c>
      <c r="G6" s="1">
        <f t="shared" si="3"/>
        <v>1</v>
      </c>
      <c r="H6" s="2"/>
      <c r="I6" s="2"/>
      <c r="J6" s="2"/>
      <c r="K6" s="11">
        <v>40</v>
      </c>
      <c r="L6" s="5">
        <v>0</v>
      </c>
      <c r="M6" s="2" t="s">
        <v>18</v>
      </c>
      <c r="N6" s="10">
        <v>116</v>
      </c>
      <c r="O6" s="10">
        <v>127.712812921102</v>
      </c>
      <c r="Q6" s="9" t="s">
        <v>19</v>
      </c>
    </row>
    <row r="7" spans="1:17" ht="16.5" thickTop="1" thickBot="1" x14ac:dyDescent="0.3">
      <c r="A7" s="1" t="s">
        <v>13</v>
      </c>
      <c r="B7" s="3">
        <f t="shared" si="0"/>
        <v>13</v>
      </c>
      <c r="C7" s="3">
        <f t="shared" si="1"/>
        <v>36.95041722813599</v>
      </c>
      <c r="D7" s="3">
        <f t="shared" si="2"/>
        <v>112</v>
      </c>
      <c r="E7" s="3">
        <f t="shared" si="4"/>
        <v>-30.000140305771573</v>
      </c>
      <c r="F7" s="1">
        <v>4</v>
      </c>
      <c r="G7" s="1">
        <f t="shared" si="3"/>
        <v>1</v>
      </c>
      <c r="H7" s="2"/>
      <c r="I7" s="2"/>
      <c r="J7" s="2"/>
      <c r="K7" s="11">
        <v>41</v>
      </c>
      <c r="L7" s="5">
        <v>-1.0471975511966001</v>
      </c>
      <c r="M7" s="7">
        <v>-100</v>
      </c>
      <c r="N7" s="10">
        <v>132</v>
      </c>
      <c r="O7" s="10">
        <v>136.95041722813599</v>
      </c>
    </row>
    <row r="8" spans="1:17" ht="16.5" thickTop="1" thickBot="1" x14ac:dyDescent="0.3">
      <c r="A8" s="1" t="s">
        <v>13</v>
      </c>
      <c r="B8" s="3">
        <f t="shared" si="0"/>
        <v>8</v>
      </c>
      <c r="C8" s="3">
        <f t="shared" si="1"/>
        <v>55.425625842203999</v>
      </c>
      <c r="D8" s="3">
        <f t="shared" si="2"/>
        <v>112</v>
      </c>
      <c r="E8" s="3">
        <f t="shared" si="4"/>
        <v>-90</v>
      </c>
      <c r="F8" s="1">
        <v>4</v>
      </c>
      <c r="G8" s="1">
        <f t="shared" si="3"/>
        <v>1</v>
      </c>
      <c r="H8" s="2"/>
      <c r="I8" s="2"/>
      <c r="J8" s="2"/>
      <c r="K8" s="11">
        <v>30</v>
      </c>
      <c r="L8" s="5">
        <v>0</v>
      </c>
      <c r="M8" s="2" t="s">
        <v>20</v>
      </c>
      <c r="N8" s="10">
        <v>132</v>
      </c>
      <c r="O8" s="10">
        <v>155.425625842204</v>
      </c>
    </row>
    <row r="9" spans="1:17" ht="16.5" thickTop="1" thickBot="1" x14ac:dyDescent="0.3">
      <c r="A9" s="1" t="s">
        <v>13</v>
      </c>
      <c r="B9" s="3">
        <f t="shared" si="0"/>
        <v>9</v>
      </c>
      <c r="C9" s="3">
        <f t="shared" si="1"/>
        <v>64.66323014923799</v>
      </c>
      <c r="D9" s="3">
        <f t="shared" si="2"/>
        <v>96.000000000000014</v>
      </c>
      <c r="E9" s="3">
        <f t="shared" si="4"/>
        <v>-149.99985969422843</v>
      </c>
      <c r="F9" s="1">
        <v>4</v>
      </c>
      <c r="G9" s="1">
        <f t="shared" si="3"/>
        <v>1</v>
      </c>
      <c r="K9" s="11">
        <v>31</v>
      </c>
      <c r="L9" s="5">
        <v>1.0471975511966001</v>
      </c>
      <c r="M9" s="7">
        <v>-20</v>
      </c>
      <c r="N9" s="10">
        <v>116</v>
      </c>
      <c r="O9" s="10">
        <v>164.66323014923799</v>
      </c>
    </row>
    <row r="10" spans="1:17" ht="16.5" thickTop="1" thickBot="1" x14ac:dyDescent="0.3">
      <c r="A10" s="1" t="s">
        <v>13</v>
      </c>
      <c r="B10" s="3">
        <f t="shared" si="0"/>
        <v>6</v>
      </c>
      <c r="C10" s="3">
        <f t="shared" si="1"/>
        <v>83.138438763305999</v>
      </c>
      <c r="D10" s="3">
        <f t="shared" si="2"/>
        <v>96.000000000000014</v>
      </c>
      <c r="E10" s="3">
        <f t="shared" si="4"/>
        <v>-90</v>
      </c>
      <c r="F10" s="1">
        <v>4</v>
      </c>
      <c r="G10" s="1">
        <f t="shared" si="3"/>
        <v>1</v>
      </c>
      <c r="K10" s="11">
        <v>22</v>
      </c>
      <c r="L10" s="5">
        <v>0</v>
      </c>
      <c r="M10" s="2" t="s">
        <v>21</v>
      </c>
      <c r="N10" s="10">
        <v>116</v>
      </c>
      <c r="O10" s="10">
        <v>183.138438763306</v>
      </c>
    </row>
    <row r="11" spans="1:17" ht="16.5" thickTop="1" thickBot="1" x14ac:dyDescent="0.3">
      <c r="A11" s="1" t="s">
        <v>13</v>
      </c>
      <c r="B11" s="3">
        <f t="shared" si="0"/>
        <v>7</v>
      </c>
      <c r="C11" s="3">
        <f t="shared" si="1"/>
        <v>92.376043070339989</v>
      </c>
      <c r="D11" s="3">
        <f t="shared" si="2"/>
        <v>112</v>
      </c>
      <c r="E11" s="3">
        <f t="shared" si="4"/>
        <v>-30.000140305771573</v>
      </c>
      <c r="F11" s="1">
        <v>4</v>
      </c>
      <c r="G11" s="1">
        <f t="shared" si="3"/>
        <v>1</v>
      </c>
      <c r="K11" s="11">
        <v>23</v>
      </c>
      <c r="L11" s="5">
        <v>-1.0471975511966001</v>
      </c>
      <c r="M11" s="7">
        <v>0</v>
      </c>
      <c r="N11" s="10">
        <v>132</v>
      </c>
      <c r="O11" s="10">
        <v>192.37604307033999</v>
      </c>
    </row>
    <row r="12" spans="1:17" ht="16.5" thickTop="1" thickBot="1" x14ac:dyDescent="0.3">
      <c r="A12" s="1" t="s">
        <v>13</v>
      </c>
      <c r="B12" s="3">
        <f t="shared" si="0"/>
        <v>3</v>
      </c>
      <c r="C12" s="3">
        <f t="shared" si="1"/>
        <v>92.376043070339989</v>
      </c>
      <c r="D12" s="3">
        <f t="shared" si="2"/>
        <v>80.000000000000014</v>
      </c>
      <c r="E12" s="3">
        <f t="shared" si="4"/>
        <v>-149.99985969422843</v>
      </c>
      <c r="F12" s="1">
        <v>4</v>
      </c>
      <c r="G12" s="1">
        <f t="shared" si="3"/>
        <v>1</v>
      </c>
      <c r="H12" s="12"/>
      <c r="K12" s="11">
        <v>13</v>
      </c>
      <c r="L12" s="5">
        <v>1.0471975511966001</v>
      </c>
      <c r="M12" s="2" t="s">
        <v>22</v>
      </c>
      <c r="N12" s="10">
        <v>100</v>
      </c>
      <c r="O12" s="10">
        <v>192.37604307033999</v>
      </c>
    </row>
    <row r="13" spans="1:17" ht="16.5" thickTop="1" thickBot="1" x14ac:dyDescent="0.3">
      <c r="A13" s="1" t="s">
        <v>13</v>
      </c>
      <c r="B13" s="3">
        <f t="shared" si="0"/>
        <v>4</v>
      </c>
      <c r="C13" s="3">
        <f t="shared" si="1"/>
        <v>83.138438763305999</v>
      </c>
      <c r="D13" s="3">
        <f t="shared" si="2"/>
        <v>64.000000000000014</v>
      </c>
      <c r="E13" s="3">
        <f t="shared" si="4"/>
        <v>-209.99971938845687</v>
      </c>
      <c r="F13" s="1">
        <v>4</v>
      </c>
      <c r="G13" s="1">
        <f t="shared" si="3"/>
        <v>1</v>
      </c>
      <c r="K13" s="11">
        <v>20</v>
      </c>
      <c r="L13" s="5">
        <v>2.0943951023932001</v>
      </c>
      <c r="M13" s="7">
        <v>1</v>
      </c>
      <c r="N13" s="10">
        <v>84</v>
      </c>
      <c r="O13" s="10">
        <v>183.138438763306</v>
      </c>
    </row>
    <row r="14" spans="1:17" ht="16.5" thickTop="1" thickBot="1" x14ac:dyDescent="0.3">
      <c r="A14" s="1" t="s">
        <v>13</v>
      </c>
      <c r="B14" s="3">
        <f t="shared" si="0"/>
        <v>10</v>
      </c>
      <c r="C14" s="3">
        <f t="shared" si="1"/>
        <v>55.425625842203999</v>
      </c>
      <c r="D14" s="3">
        <f t="shared" si="2"/>
        <v>80.000000000000014</v>
      </c>
      <c r="E14" s="3">
        <f t="shared" si="4"/>
        <v>-209.99971938845687</v>
      </c>
      <c r="F14" s="1">
        <v>4</v>
      </c>
      <c r="G14" s="1">
        <f t="shared" si="3"/>
        <v>1</v>
      </c>
      <c r="K14" s="11">
        <v>32</v>
      </c>
      <c r="L14" s="5">
        <v>2.0943951023932001</v>
      </c>
      <c r="N14" s="10">
        <v>100</v>
      </c>
      <c r="O14" s="10">
        <v>155.425625842204</v>
      </c>
    </row>
    <row r="15" spans="1:17" ht="16.5" thickTop="1" thickBot="1" x14ac:dyDescent="0.3">
      <c r="A15" s="1" t="s">
        <v>13</v>
      </c>
      <c r="B15" s="3">
        <f t="shared" si="0"/>
        <v>5</v>
      </c>
      <c r="C15" s="3">
        <f t="shared" si="1"/>
        <v>64.66323014923799</v>
      </c>
      <c r="D15" s="3">
        <f t="shared" si="2"/>
        <v>64.000000000000014</v>
      </c>
      <c r="E15" s="3">
        <f t="shared" si="4"/>
        <v>-149.99985969422843</v>
      </c>
      <c r="F15" s="1">
        <v>4</v>
      </c>
      <c r="G15" s="1">
        <f t="shared" si="3"/>
        <v>1</v>
      </c>
      <c r="K15" s="11">
        <v>21</v>
      </c>
      <c r="L15" s="5">
        <v>1.0471975511966001</v>
      </c>
      <c r="N15" s="10">
        <v>84</v>
      </c>
      <c r="O15" s="10">
        <v>164.66323014923799</v>
      </c>
    </row>
    <row r="16" spans="1:17" ht="16.5" thickTop="1" thickBot="1" x14ac:dyDescent="0.3">
      <c r="A16" s="1" t="s">
        <v>13</v>
      </c>
      <c r="B16" s="3">
        <f t="shared" si="0"/>
        <v>11</v>
      </c>
      <c r="C16" s="3">
        <f t="shared" si="1"/>
        <v>36.95041722813599</v>
      </c>
      <c r="D16" s="3">
        <f t="shared" si="2"/>
        <v>80.000000000000014</v>
      </c>
      <c r="E16" s="3">
        <f t="shared" si="4"/>
        <v>-269.9995790826847</v>
      </c>
      <c r="F16" s="1">
        <v>4</v>
      </c>
      <c r="G16" s="1">
        <f t="shared" si="3"/>
        <v>1</v>
      </c>
      <c r="K16" s="11">
        <v>33</v>
      </c>
      <c r="L16" s="5">
        <v>3.14159265358979</v>
      </c>
      <c r="N16" s="10">
        <v>100</v>
      </c>
      <c r="O16" s="10">
        <v>136.95041722813599</v>
      </c>
    </row>
    <row r="17" spans="1:15" ht="16.5" thickTop="1" thickBot="1" x14ac:dyDescent="0.3">
      <c r="A17" s="1" t="s">
        <v>13</v>
      </c>
      <c r="B17" s="3">
        <f t="shared" si="0"/>
        <v>14</v>
      </c>
      <c r="C17" s="3">
        <f t="shared" si="1"/>
        <v>27.712812921102</v>
      </c>
      <c r="D17" s="3">
        <f t="shared" si="2"/>
        <v>64.000000000000014</v>
      </c>
      <c r="E17" s="3">
        <f t="shared" si="4"/>
        <v>-209.99971938845687</v>
      </c>
      <c r="F17" s="1">
        <v>4</v>
      </c>
      <c r="G17" s="1">
        <f t="shared" si="3"/>
        <v>1</v>
      </c>
      <c r="K17" s="11">
        <v>42</v>
      </c>
      <c r="L17" s="5">
        <v>2.0943951023932001</v>
      </c>
      <c r="N17" s="10">
        <v>84</v>
      </c>
      <c r="O17" s="10">
        <v>127.712812921102</v>
      </c>
    </row>
    <row r="18" spans="1:15" ht="16.5" thickTop="1" thickBot="1" x14ac:dyDescent="0.3">
      <c r="A18" s="1" t="s">
        <v>13</v>
      </c>
      <c r="B18" s="3">
        <f t="shared" si="0"/>
        <v>15</v>
      </c>
      <c r="C18" s="3">
        <f t="shared" si="1"/>
        <v>9.2376043070340046</v>
      </c>
      <c r="D18" s="3">
        <f t="shared" si="2"/>
        <v>64</v>
      </c>
      <c r="E18" s="3">
        <f t="shared" si="4"/>
        <v>-269.9995790826847</v>
      </c>
      <c r="F18" s="1">
        <v>4</v>
      </c>
      <c r="G18" s="1">
        <f t="shared" si="3"/>
        <v>1</v>
      </c>
      <c r="K18" s="11">
        <v>43</v>
      </c>
      <c r="L18" s="5">
        <v>3.14159265358979</v>
      </c>
      <c r="N18" s="10">
        <v>84</v>
      </c>
      <c r="O18" s="10">
        <v>109.237604307034</v>
      </c>
    </row>
    <row r="19" spans="1:15" ht="15.75" thickTop="1" x14ac:dyDescent="0.25"/>
  </sheetData>
  <pageMargins left="0.7" right="0.7" top="0.75" bottom="0.75" header="0.3" footer="0.3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0" sqref="B20"/>
    </sheetView>
  </sheetViews>
  <sheetFormatPr defaultColWidth="8.85546875" defaultRowHeight="15" x14ac:dyDescent="0.25"/>
  <sheetData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lower</vt:lpstr>
      <vt:lpstr>upper</vt:lpstr>
      <vt:lpstr>Sheet3</vt:lpstr>
    </vt:vector>
  </TitlesOfParts>
  <Company>iit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 M</dc:creator>
  <cp:lastModifiedBy>Marco Maggiali</cp:lastModifiedBy>
  <dcterms:created xsi:type="dcterms:W3CDTF">2011-09-01T13:57:35Z</dcterms:created>
  <dcterms:modified xsi:type="dcterms:W3CDTF">2014-12-23T14:13:14Z</dcterms:modified>
</cp:coreProperties>
</file>